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74" activeTab="0"/>
  </bookViews>
  <sheets>
    <sheet name="Chapter 7  Form 750-020-07" sheetId="1" r:id="rId1"/>
  </sheets>
  <externalReferences>
    <externalReference r:id="rId4"/>
    <externalReference r:id="rId5"/>
  </externalReferences>
  <definedNames>
    <definedName name="\N">#REF!</definedName>
    <definedName name="\P">#REF!</definedName>
    <definedName name="\R">#REF!</definedName>
    <definedName name="__123Graph_ACHART1" hidden="1">'[1]Warrant 9 &gt;40mph'!$P$50:$P$120</definedName>
    <definedName name="__123Graph_BCHART1" hidden="1">'[1]Warrant 9 &gt;40mph'!$Q$50:$Q$120</definedName>
    <definedName name="__123Graph_CCHART1" hidden="1">'[1]Warrant 9 &gt;40mph'!$R$50:$R$120</definedName>
    <definedName name="__123Graph_DCHART1" hidden="1">'[1]Warrant 9 &gt;40mph'!$S$50:$S$120</definedName>
    <definedName name="__123Graph_XCHART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COUNTER">#REF!</definedName>
    <definedName name="CURVES">'[1]Warrant'!$AV$21:$BK$37</definedName>
    <definedName name="PRINT">#REF!</definedName>
    <definedName name="_xlnm.Print_Area" localSheetId="0">'Chapter 7  Form 750-020-07'!$A$1:$AI$47</definedName>
    <definedName name="REGNO">'[2]Sheet2'!$A$1:$B$32</definedName>
  </definedNames>
  <calcPr fullCalcOnLoad="1"/>
</workbook>
</file>

<file path=xl/sharedStrings.xml><?xml version="1.0" encoding="utf-8"?>
<sst xmlns="http://schemas.openxmlformats.org/spreadsheetml/2006/main" count="58" uniqueCount="55">
  <si>
    <t>State of Florida Department of Transportation</t>
  </si>
  <si>
    <t>INTERSECTION CONTROL DELAY</t>
  </si>
  <si>
    <t>Agency or Company</t>
  </si>
  <si>
    <t>Date Performed</t>
  </si>
  <si>
    <t>Gerneral Information</t>
  </si>
  <si>
    <t>Intersection:</t>
  </si>
  <si>
    <t>Area Type</t>
  </si>
  <si>
    <t>Jurisdiction</t>
  </si>
  <si>
    <t xml:space="preserve">Analysis Year </t>
  </si>
  <si>
    <t>Analysis Time Period</t>
  </si>
  <si>
    <t>Analyst</t>
  </si>
  <si>
    <t>Site Information</t>
  </si>
  <si>
    <t>Input Parameters</t>
  </si>
  <si>
    <t>Number of Lanes, N</t>
  </si>
  <si>
    <t>Cycle Length, C (s)</t>
  </si>
  <si>
    <r>
      <t>Stopped vehicles count V</t>
    </r>
    <r>
      <rPr>
        <vertAlign val="subscript"/>
        <sz val="9"/>
        <rFont val="Arial"/>
        <family val="2"/>
      </rPr>
      <t>stop</t>
    </r>
  </si>
  <si>
    <r>
      <t>Total Vehicles Arriving, V</t>
    </r>
    <r>
      <rPr>
        <vertAlign val="subscript"/>
        <sz val="9"/>
        <rFont val="Arial"/>
        <family val="2"/>
      </rPr>
      <t>tot</t>
    </r>
  </si>
  <si>
    <t>Number of Vehicles in Queue</t>
  </si>
  <si>
    <t>Count Interval</t>
  </si>
  <si>
    <t>Clock Time</t>
  </si>
  <si>
    <t>Cycle Number</t>
  </si>
  <si>
    <t>Approach Volume</t>
  </si>
  <si>
    <t>Subtotal</t>
  </si>
  <si>
    <t>Time in Queue per Vehicle,</t>
  </si>
  <si>
    <t>Accel/Decel Correction Factor, CF (See Table Below)</t>
  </si>
  <si>
    <t xml:space="preserve">Number of Cycles Surveyed, </t>
  </si>
  <si>
    <t>Fraction of Vehicles Stopping,</t>
  </si>
  <si>
    <t xml:space="preserve">Accel/Decel Correction Delay, </t>
  </si>
  <si>
    <t>Control Delay/Vehicle,</t>
  </si>
  <si>
    <t>Free-Flow Speed</t>
  </si>
  <si>
    <t>&lt;= 37 mi/h</t>
  </si>
  <si>
    <t>&gt; 45 mi/h</t>
  </si>
  <si>
    <t xml:space="preserve">Accel/Decel Correction Factor, CF </t>
  </si>
  <si>
    <t>&lt;= 7 Vehicles</t>
  </si>
  <si>
    <t>8-19 Vehicles</t>
  </si>
  <si>
    <t>20-30 Vehicles*</t>
  </si>
  <si>
    <t>* Vehicle-in-queue counts in excess of approximately 30 vehicles per lane are typically unreliable</t>
  </si>
  <si>
    <t>+5</t>
  </si>
  <si>
    <t>+7</t>
  </si>
  <si>
    <t>+9</t>
  </si>
  <si>
    <t>+2</t>
  </si>
  <si>
    <t>+4</t>
  </si>
  <si>
    <t>-1</t>
  </si>
  <si>
    <t xml:space="preserve">Total </t>
  </si>
  <si>
    <t xml:space="preserve"> Stopped</t>
  </si>
  <si>
    <t>Not Stopped</t>
  </si>
  <si>
    <t>Survey count Interval,     (s)</t>
  </si>
  <si>
    <t>Total Vehicles in Queue,</t>
  </si>
  <si>
    <t>Number of Vehicles Stopping per Lane Each Cycle,</t>
  </si>
  <si>
    <t>Free-Flow speed, FFS (mph)</t>
  </si>
  <si>
    <t>37 - 45 mi/h</t>
  </si>
  <si>
    <t>Calculations</t>
  </si>
  <si>
    <t>Source: Revised from Exhibit 6-1 of the ITE Manual of Transportation Engineering Studies, 2nd Edition</t>
  </si>
  <si>
    <t>Average Number of Vehicles Stopping per Lane in Each Cycle</t>
  </si>
  <si>
    <t>Field Data for: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</si>
</sst>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0.0"/>
    <numFmt numFmtId="167" formatCode="&quot;$&quot;#,##0.00"/>
    <numFmt numFmtId="168" formatCode="m/d"/>
    <numFmt numFmtId="169" formatCode="&quot;$&quot;#,##0"/>
    <numFmt numFmtId="170" formatCode="0.000"/>
    <numFmt numFmtId="171" formatCode="0.0_)"/>
    <numFmt numFmtId="172" formatCode="0."/>
    <numFmt numFmtId="173" formatCode="mmmm\-yy"/>
    <numFmt numFmtId="174" formatCode="mm/dd/yy_)"/>
    <numFmt numFmtId="175" formatCode="hh:mm\ AM/PM_)"/>
    <numFmt numFmtId="176" formatCode="0.00_)"/>
    <numFmt numFmtId="177" formatCode="0.0%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mm/dd_)"/>
    <numFmt numFmtId="187" formatCode="mm/dd/yy"/>
    <numFmt numFmtId="188" formatCode="_(* #,##0.000_);_(* \(#,##0.000\);_(* &quot;-&quot;??_);_(@_)"/>
    <numFmt numFmtId="189" formatCode="_(* #,##0.0_);_(* \(#,##0.0\);_(* &quot;-&quot;??_);_(@_)"/>
    <numFmt numFmtId="190" formatCode="_(&quot;$&quot;* #,##0.000_);_(&quot;$&quot;* \(#,##0.000\);_(&quot;$&quot;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.0_);\(&quot;$&quot;#,##0.0\)"/>
    <numFmt numFmtId="194" formatCode="0_)"/>
    <numFmt numFmtId="195" formatCode="0.000_)"/>
    <numFmt numFmtId="196" formatCode=";;;"/>
    <numFmt numFmtId="197" formatCode="#_)"/>
    <numFmt numFmtId="198" formatCode="mmmm\ d\,\ yyyy"/>
    <numFmt numFmtId="199" formatCode="0&quot; VPH&quot;"/>
    <numFmt numFmtId="200" formatCode="0.00&quot; VEH-HRS&quot;"/>
    <numFmt numFmtId="201" formatCode="&quot;&gt; &quot;0&quot; VEH-HRS&quot;"/>
    <numFmt numFmtId="202" formatCode="0.0&quot; VEH-HRS&quot;"/>
    <numFmt numFmtId="203" formatCode="#,##0.00&quot; VPH&quot;"/>
    <numFmt numFmtId="204" formatCode="#,##0&quot; VPH&quot;"/>
    <numFmt numFmtId="205" formatCode="0&quot;*&quot;"/>
    <numFmt numFmtId="206" formatCode="\(000\)"/>
    <numFmt numFmtId="207" formatCode="h:mm\ AM/PM&quot; -&quot;"/>
    <numFmt numFmtId="208" formatCode="\(0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09]dddd\,\ mmmm\ dd\,\ yyyy"/>
    <numFmt numFmtId="214" formatCode="[$-F800]dddd\,\ mmmm\ dd\,\ yyyy"/>
    <numFmt numFmtId="215" formatCode="[$-409]h:mm:ss\ AM/PM"/>
    <numFmt numFmtId="216" formatCode="[$-409]h:mm\ AM/PM;@"/>
    <numFmt numFmtId="217" formatCode="h:mm;@"/>
    <numFmt numFmtId="218" formatCode="0.000000"/>
    <numFmt numFmtId="219" formatCode="0.00000"/>
    <numFmt numFmtId="220" formatCode="0.0000"/>
  </numFmts>
  <fonts count="50">
    <font>
      <sz val="10"/>
      <name val="Arial"/>
      <family val="0"/>
    </font>
    <font>
      <sz val="10"/>
      <name val="SWISS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Wingdings"/>
      <family val="0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mbria Math"/>
      <family val="0"/>
    </font>
    <font>
      <sz val="8"/>
      <color indexed="8"/>
      <name val="+mn-ea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8" fontId="1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12" xfId="55" applyFont="1" applyBorder="1" applyAlignment="1" applyProtection="1">
      <alignment/>
      <protection/>
    </xf>
    <xf numFmtId="0" fontId="5" fillId="0" borderId="13" xfId="55" applyFont="1" applyBorder="1" applyAlignment="1" applyProtection="1">
      <alignment/>
      <protection/>
    </xf>
    <xf numFmtId="0" fontId="5" fillId="0" borderId="14" xfId="55" applyFont="1" applyBorder="1" applyAlignment="1" applyProtection="1">
      <alignment vertical="center"/>
      <protection/>
    </xf>
    <xf numFmtId="0" fontId="5" fillId="0" borderId="13" xfId="55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0" borderId="14" xfId="55" applyFont="1" applyBorder="1" applyAlignment="1" applyProtection="1">
      <alignment horizontal="center"/>
      <protection locked="0"/>
    </xf>
    <xf numFmtId="0" fontId="5" fillId="0" borderId="15" xfId="55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13" xfId="55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214" fontId="5" fillId="0" borderId="16" xfId="0" applyNumberFormat="1" applyFont="1" applyBorder="1" applyAlignment="1" applyProtection="1">
      <alignment horizontal="center" vertical="center"/>
      <protection locked="0"/>
    </xf>
    <xf numFmtId="18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5" fillId="0" borderId="14" xfId="55" applyFont="1" applyBorder="1" applyAlignment="1" applyProtection="1">
      <alignment horizontal="center" vertical="center"/>
      <protection locked="0"/>
    </xf>
    <xf numFmtId="0" fontId="5" fillId="0" borderId="15" xfId="55" applyFont="1" applyBorder="1" applyAlignment="1" applyProtection="1">
      <alignment horizontal="center" vertical="center"/>
      <protection locked="0"/>
    </xf>
    <xf numFmtId="0" fontId="5" fillId="0" borderId="12" xfId="55" applyFont="1" applyFill="1" applyBorder="1" applyAlignment="1" applyProtection="1">
      <alignment horizontal="center"/>
      <protection locked="0"/>
    </xf>
    <xf numFmtId="0" fontId="5" fillId="0" borderId="13" xfId="55" applyFont="1" applyFill="1" applyBorder="1" applyAlignment="1" applyProtection="1">
      <alignment horizontal="center"/>
      <protection locked="0"/>
    </xf>
    <xf numFmtId="0" fontId="5" fillId="0" borderId="15" xfId="55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0" borderId="21" xfId="55" applyFont="1" applyBorder="1" applyAlignment="1" applyProtection="1">
      <alignment horizontal="center" vertical="center" wrapText="1"/>
      <protection/>
    </xf>
    <xf numFmtId="0" fontId="4" fillId="0" borderId="19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 wrapText="1"/>
      <protection/>
    </xf>
    <xf numFmtId="0" fontId="4" fillId="0" borderId="22" xfId="55" applyFont="1" applyBorder="1" applyAlignment="1" applyProtection="1">
      <alignment horizontal="center" vertical="center" wrapText="1"/>
      <protection/>
    </xf>
    <xf numFmtId="0" fontId="4" fillId="0" borderId="16" xfId="55" applyFont="1" applyBorder="1" applyAlignment="1" applyProtection="1">
      <alignment horizontal="center" vertical="center" wrapText="1"/>
      <protection/>
    </xf>
    <xf numFmtId="0" fontId="4" fillId="0" borderId="23" xfId="55" applyFont="1" applyBorder="1" applyAlignment="1" applyProtection="1">
      <alignment horizontal="center" vertical="center" wrapText="1"/>
      <protection/>
    </xf>
    <xf numFmtId="0" fontId="4" fillId="0" borderId="12" xfId="55" applyFont="1" applyBorder="1" applyAlignment="1" applyProtection="1">
      <alignment horizontal="center" vertical="center" wrapText="1"/>
      <protection/>
    </xf>
    <xf numFmtId="0" fontId="4" fillId="0" borderId="13" xfId="55" applyFont="1" applyBorder="1" applyAlignment="1" applyProtection="1">
      <alignment horizontal="center" vertical="center" wrapText="1"/>
      <protection/>
    </xf>
    <xf numFmtId="0" fontId="4" fillId="0" borderId="15" xfId="55" applyFont="1" applyBorder="1" applyAlignment="1" applyProtection="1">
      <alignment horizontal="center" vertical="center" wrapText="1"/>
      <protection/>
    </xf>
    <xf numFmtId="0" fontId="4" fillId="0" borderId="14" xfId="55" applyFont="1" applyBorder="1" applyAlignment="1" applyProtection="1">
      <alignment horizontal="center" vertical="center" wrapText="1"/>
      <protection/>
    </xf>
    <xf numFmtId="0" fontId="4" fillId="0" borderId="14" xfId="55" applyFont="1" applyBorder="1" applyAlignment="1" applyProtection="1">
      <alignment horizontal="center" vertical="center"/>
      <protection/>
    </xf>
    <xf numFmtId="0" fontId="4" fillId="0" borderId="13" xfId="55" applyFont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right" vertical="center"/>
      <protection/>
    </xf>
    <xf numFmtId="0" fontId="5" fillId="33" borderId="13" xfId="0" applyFont="1" applyFill="1" applyBorder="1" applyAlignment="1" applyProtection="1">
      <alignment horizontal="right" vertical="center"/>
      <protection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4" fillId="0" borderId="15" xfId="55" applyFont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8" xfId="55" applyFont="1" applyBorder="1" applyAlignment="1" applyProtection="1">
      <alignment horizontal="center" vertical="center" wrapText="1"/>
      <protection/>
    </xf>
    <xf numFmtId="0" fontId="4" fillId="0" borderId="24" xfId="55" applyFont="1" applyBorder="1" applyAlignment="1" applyProtection="1">
      <alignment horizontal="center" vertical="center" wrapText="1"/>
      <protection/>
    </xf>
    <xf numFmtId="0" fontId="4" fillId="0" borderId="0" xfId="55" applyFont="1" applyBorder="1" applyAlignment="1" applyProtection="1">
      <alignment horizontal="center" vertical="center" wrapText="1"/>
      <protection/>
    </xf>
    <xf numFmtId="0" fontId="4" fillId="0" borderId="11" xfId="55" applyFont="1" applyBorder="1" applyAlignment="1" applyProtection="1">
      <alignment horizontal="center" vertical="center" wrapText="1"/>
      <protection/>
    </xf>
    <xf numFmtId="0" fontId="4" fillId="0" borderId="20" xfId="55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5" fillId="0" borderId="13" xfId="55" applyFont="1" applyFill="1" applyBorder="1" applyAlignment="1" applyProtection="1">
      <alignment horizontal="center" vertical="center"/>
      <protection/>
    </xf>
    <xf numFmtId="0" fontId="5" fillId="0" borderId="15" xfId="55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5" fillId="0" borderId="14" xfId="55" applyFont="1" applyFill="1" applyBorder="1" applyAlignment="1" applyProtection="1">
      <alignment horizontal="center"/>
      <protection locked="0"/>
    </xf>
    <xf numFmtId="217" fontId="4" fillId="0" borderId="14" xfId="0" applyNumberFormat="1" applyFont="1" applyFill="1" applyBorder="1" applyAlignment="1" applyProtection="1">
      <alignment horizontal="center"/>
      <protection locked="0"/>
    </xf>
    <xf numFmtId="217" fontId="4" fillId="0" borderId="15" xfId="0" applyNumberFormat="1" applyFont="1" applyFill="1" applyBorder="1" applyAlignment="1" applyProtection="1">
      <alignment horizontal="center"/>
      <protection locked="0"/>
    </xf>
    <xf numFmtId="217" fontId="4" fillId="0" borderId="14" xfId="0" applyNumberFormat="1" applyFont="1" applyBorder="1" applyAlignment="1" applyProtection="1">
      <alignment horizontal="center"/>
      <protection locked="0"/>
    </xf>
    <xf numFmtId="217" fontId="4" fillId="0" borderId="15" xfId="0" applyNumberFormat="1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20" xfId="55" applyFont="1" applyBorder="1" applyAlignment="1" applyProtection="1">
      <alignment horizontal="center" vertical="center"/>
      <protection/>
    </xf>
    <xf numFmtId="0" fontId="3" fillId="0" borderId="16" xfId="55" applyFont="1" applyBorder="1" applyAlignment="1" applyProtection="1">
      <alignment horizontal="center" vertical="center"/>
      <protection/>
    </xf>
    <xf numFmtId="0" fontId="3" fillId="0" borderId="23" xfId="55" applyFont="1" applyBorder="1" applyAlignment="1" applyProtection="1">
      <alignment horizontal="center" vertical="center"/>
      <protection/>
    </xf>
    <xf numFmtId="0" fontId="5" fillId="0" borderId="12" xfId="55" applyFont="1" applyFill="1" applyBorder="1" applyAlignment="1" applyProtection="1">
      <alignment horizontal="center"/>
      <protection/>
    </xf>
    <xf numFmtId="0" fontId="5" fillId="0" borderId="13" xfId="55" applyFont="1" applyFill="1" applyBorder="1" applyAlignment="1" applyProtection="1">
      <alignment horizontal="center"/>
      <protection/>
    </xf>
    <xf numFmtId="0" fontId="5" fillId="0" borderId="15" xfId="55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13" xfId="55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top"/>
      <protection/>
    </xf>
    <xf numFmtId="0" fontId="6" fillId="0" borderId="13" xfId="0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4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IG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39</xdr:row>
      <xdr:rowOff>66675</xdr:rowOff>
    </xdr:from>
    <xdr:to>
      <xdr:col>27</xdr:col>
      <xdr:colOff>0</xdr:colOff>
      <xdr:row>39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4791075" y="832485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39</xdr:row>
      <xdr:rowOff>76200</xdr:rowOff>
    </xdr:from>
    <xdr:to>
      <xdr:col>27</xdr:col>
      <xdr:colOff>123825</xdr:colOff>
      <xdr:row>39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838700" y="8334375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39</xdr:row>
      <xdr:rowOff>66675</xdr:rowOff>
    </xdr:from>
    <xdr:to>
      <xdr:col>27</xdr:col>
      <xdr:colOff>133350</xdr:colOff>
      <xdr:row>39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4819650" y="832485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114300</xdr:colOff>
      <xdr:row>34</xdr:row>
      <xdr:rowOff>85725</xdr:rowOff>
    </xdr:from>
    <xdr:ext cx="447675" cy="285750"/>
    <xdr:sp>
      <xdr:nvSpPr>
        <xdr:cNvPr id="4" name="TextBox 2"/>
        <xdr:cNvSpPr txBox="1">
          <a:spLocks noChangeArrowheads="1"/>
        </xdr:cNvSpPr>
      </xdr:nvSpPr>
      <xdr:spPr>
        <a:xfrm>
          <a:off x="1047750" y="67151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8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iq=</a:t>
          </a:r>
          <a:r>
            <a:rPr lang="en-US" cap="none" sz="8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</a:p>
      </xdr:txBody>
    </xdr:sp>
    <xdr:clientData/>
  </xdr:oneCellAnchor>
  <xdr:oneCellAnchor>
    <xdr:from>
      <xdr:col>6</xdr:col>
      <xdr:colOff>19050</xdr:colOff>
      <xdr:row>35</xdr:row>
      <xdr:rowOff>104775</xdr:rowOff>
    </xdr:from>
    <xdr:ext cx="1209675" cy="352425"/>
    <xdr:sp>
      <xdr:nvSpPr>
        <xdr:cNvPr id="5" name="TextBox 4"/>
        <xdr:cNvSpPr txBox="1">
          <a:spLocks noChangeArrowheads="1"/>
        </xdr:cNvSpPr>
      </xdr:nvSpPr>
      <xdr:spPr>
        <a:xfrm>
          <a:off x="1133475" y="7096125"/>
          <a:ext cx="1209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vq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iq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tot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0.9=</a:t>
          </a:r>
        </a:p>
      </xdr:txBody>
    </xdr:sp>
    <xdr:clientData/>
  </xdr:oneCellAnchor>
  <xdr:oneCellAnchor>
    <xdr:from>
      <xdr:col>11</xdr:col>
      <xdr:colOff>161925</xdr:colOff>
      <xdr:row>36</xdr:row>
      <xdr:rowOff>104775</xdr:rowOff>
    </xdr:from>
    <xdr:ext cx="561975" cy="342900"/>
    <xdr:sp>
      <xdr:nvSpPr>
        <xdr:cNvPr id="6" name="TextBox 15"/>
        <xdr:cNvSpPr txBox="1">
          <a:spLocks noChangeArrowheads="1"/>
        </xdr:cNvSpPr>
      </xdr:nvSpPr>
      <xdr:spPr>
        <a:xfrm>
          <a:off x="2181225" y="7458075"/>
          <a:ext cx="56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stop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</a:t>
          </a:r>
          <a:r>
            <a:rPr lang="en-US" cap="none" sz="8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</a:p>
      </xdr:txBody>
    </xdr:sp>
    <xdr:clientData/>
  </xdr:oneCellAnchor>
  <xdr:oneCellAnchor>
    <xdr:from>
      <xdr:col>25</xdr:col>
      <xdr:colOff>152400</xdr:colOff>
      <xdr:row>35</xdr:row>
      <xdr:rowOff>76200</xdr:rowOff>
    </xdr:from>
    <xdr:ext cx="857250" cy="352425"/>
    <xdr:sp>
      <xdr:nvSpPr>
        <xdr:cNvPr id="7" name="TextBox 17"/>
        <xdr:cNvSpPr txBox="1">
          <a:spLocks noChangeArrowheads="1"/>
        </xdr:cNvSpPr>
      </xdr:nvSpPr>
      <xdr:spPr>
        <a:xfrm>
          <a:off x="4705350" y="7067550"/>
          <a:ext cx="857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FVS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stop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tot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</a:p>
      </xdr:txBody>
    </xdr:sp>
    <xdr:clientData/>
  </xdr:oneCellAnchor>
  <xdr:oneCellAnchor>
    <xdr:from>
      <xdr:col>25</xdr:col>
      <xdr:colOff>76200</xdr:colOff>
      <xdr:row>34</xdr:row>
      <xdr:rowOff>161925</xdr:rowOff>
    </xdr:from>
    <xdr:ext cx="457200" cy="228600"/>
    <xdr:sp>
      <xdr:nvSpPr>
        <xdr:cNvPr id="8" name="TextBox 5"/>
        <xdr:cNvSpPr txBox="1">
          <a:spLocks noChangeArrowheads="1"/>
        </xdr:cNvSpPr>
      </xdr:nvSpPr>
      <xdr:spPr>
        <a:xfrm>
          <a:off x="4629150" y="67913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c=</a:t>
          </a:r>
        </a:p>
      </xdr:txBody>
    </xdr:sp>
    <xdr:clientData/>
  </xdr:oneCellAnchor>
  <xdr:oneCellAnchor>
    <xdr:from>
      <xdr:col>25</xdr:col>
      <xdr:colOff>142875</xdr:colOff>
      <xdr:row>36</xdr:row>
      <xdr:rowOff>161925</xdr:rowOff>
    </xdr:from>
    <xdr:ext cx="971550" cy="228600"/>
    <xdr:sp>
      <xdr:nvSpPr>
        <xdr:cNvPr id="9" name="TextBox 19"/>
        <xdr:cNvSpPr txBox="1">
          <a:spLocks noChangeArrowheads="1"/>
        </xdr:cNvSpPr>
      </xdr:nvSpPr>
      <xdr:spPr>
        <a:xfrm>
          <a:off x="4695825" y="7515225"/>
          <a:ext cx="971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ad=FVS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CF=</a:t>
          </a:r>
        </a:p>
      </xdr:txBody>
    </xdr:sp>
    <xdr:clientData/>
  </xdr:oneCellAnchor>
  <xdr:oneCellAnchor>
    <xdr:from>
      <xdr:col>24</xdr:col>
      <xdr:colOff>85725</xdr:colOff>
      <xdr:row>37</xdr:row>
      <xdr:rowOff>161925</xdr:rowOff>
    </xdr:from>
    <xdr:ext cx="876300" cy="238125"/>
    <xdr:sp>
      <xdr:nvSpPr>
        <xdr:cNvPr id="10" name="TextBox 20"/>
        <xdr:cNvSpPr txBox="1">
          <a:spLocks noChangeArrowheads="1"/>
        </xdr:cNvSpPr>
      </xdr:nvSpPr>
      <xdr:spPr>
        <a:xfrm>
          <a:off x="4457700" y="7877175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d=d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vq+d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ad=</a:t>
          </a:r>
        </a:p>
      </xdr:txBody>
    </xdr:sp>
    <xdr:clientData/>
  </xdr:oneCellAnchor>
  <xdr:oneCellAnchor>
    <xdr:from>
      <xdr:col>24</xdr:col>
      <xdr:colOff>114300</xdr:colOff>
      <xdr:row>31</xdr:row>
      <xdr:rowOff>9525</xdr:rowOff>
    </xdr:from>
    <xdr:ext cx="542925" cy="219075"/>
    <xdr:sp>
      <xdr:nvSpPr>
        <xdr:cNvPr id="11" name="TextBox 12"/>
        <xdr:cNvSpPr txBox="1">
          <a:spLocks noChangeArrowheads="1"/>
        </xdr:cNvSpPr>
      </xdr:nvSpPr>
      <xdr:spPr>
        <a:xfrm>
          <a:off x="4486275" y="595312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stop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29</xdr:col>
      <xdr:colOff>133350</xdr:colOff>
      <xdr:row>31</xdr:row>
      <xdr:rowOff>9525</xdr:rowOff>
    </xdr:from>
    <xdr:ext cx="619125" cy="219075"/>
    <xdr:sp>
      <xdr:nvSpPr>
        <xdr:cNvPr id="12" name="TextBox 13"/>
        <xdr:cNvSpPr txBox="1">
          <a:spLocks noChangeArrowheads="1"/>
        </xdr:cNvSpPr>
      </xdr:nvSpPr>
      <xdr:spPr>
        <a:xfrm flipH="1">
          <a:off x="5410200" y="5953125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not stop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</a:t>
          </a:r>
        </a:p>
      </xdr:txBody>
    </xdr:sp>
    <xdr:clientData/>
  </xdr:oneCellAnchor>
  <xdr:oneCellAnchor>
    <xdr:from>
      <xdr:col>24</xdr:col>
      <xdr:colOff>142875</xdr:colOff>
      <xdr:row>32</xdr:row>
      <xdr:rowOff>0</xdr:rowOff>
    </xdr:from>
    <xdr:ext cx="542925" cy="219075"/>
    <xdr:sp>
      <xdr:nvSpPr>
        <xdr:cNvPr id="13" name="TextBox 14"/>
        <xdr:cNvSpPr txBox="1">
          <a:spLocks noChangeArrowheads="1"/>
        </xdr:cNvSpPr>
      </xdr:nvSpPr>
      <xdr:spPr>
        <a:xfrm>
          <a:off x="4514850" y="617220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</a:p>
      </xdr:txBody>
    </xdr:sp>
    <xdr:clientData/>
  </xdr:oneCellAnchor>
  <xdr:oneCellAnchor>
    <xdr:from>
      <xdr:col>5</xdr:col>
      <xdr:colOff>38100</xdr:colOff>
      <xdr:row>11</xdr:row>
      <xdr:rowOff>123825</xdr:rowOff>
    </xdr:from>
    <xdr:ext cx="314325" cy="219075"/>
    <xdr:sp>
      <xdr:nvSpPr>
        <xdr:cNvPr id="14" name="TextBox 16"/>
        <xdr:cNvSpPr txBox="1">
          <a:spLocks noChangeArrowheads="1"/>
        </xdr:cNvSpPr>
      </xdr:nvSpPr>
      <xdr:spPr>
        <a:xfrm>
          <a:off x="971550" y="20288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</a:p>
      </xdr:txBody>
    </xdr:sp>
    <xdr:clientData/>
  </xdr:oneCellAnchor>
  <xdr:oneCellAnchor>
    <xdr:from>
      <xdr:col>2</xdr:col>
      <xdr:colOff>123825</xdr:colOff>
      <xdr:row>32</xdr:row>
      <xdr:rowOff>9525</xdr:rowOff>
    </xdr:from>
    <xdr:ext cx="466725" cy="200025"/>
    <xdr:sp>
      <xdr:nvSpPr>
        <xdr:cNvPr id="15" name="TextBox 18"/>
        <xdr:cNvSpPr txBox="1">
          <a:spLocks noChangeArrowheads="1"/>
        </xdr:cNvSpPr>
      </xdr:nvSpPr>
      <xdr:spPr>
        <a:xfrm>
          <a:off x="514350" y="618172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iq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48660017\blank%20warra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pa-data\projects\MGD\99%20BP\Dep08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377.657972</v>
          </cell>
          <cell r="AX23">
            <v>377.657972</v>
          </cell>
          <cell r="AY23">
            <v>488.79056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156.043548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82.63100400000005</v>
          </cell>
          <cell r="BJ23">
            <v>82.63100400000005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91.90688000000006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</v>
          </cell>
          <cell r="AZ25">
            <v>75</v>
          </cell>
          <cell r="BA25">
            <v>75.44322999999997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</v>
          </cell>
          <cell r="AX26">
            <v>211.700712</v>
          </cell>
          <cell r="AY26">
            <v>278.8560799999999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269.0301600000001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134.213732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324.65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173.3400000000001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161.17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</v>
          </cell>
          <cell r="R78">
            <v>99.97999999999998</v>
          </cell>
        </row>
        <row r="79">
          <cell r="O79">
            <v>590</v>
          </cell>
          <cell r="P79">
            <v>178.8</v>
          </cell>
          <cell r="Q79">
            <v>136.8</v>
          </cell>
          <cell r="R79">
            <v>96.63999999999997</v>
          </cell>
        </row>
        <row r="80">
          <cell r="O80">
            <v>600</v>
          </cell>
          <cell r="P80">
            <v>173.3</v>
          </cell>
          <cell r="Q80">
            <v>133.3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136.7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88.35000000000001</v>
          </cell>
          <cell r="R95">
            <v>64.15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63.32000000000001</v>
          </cell>
        </row>
        <row r="97">
          <cell r="O97">
            <v>770</v>
          </cell>
          <cell r="P97">
            <v>113.31999999999996</v>
          </cell>
          <cell r="Q97">
            <v>83.69000000000001</v>
          </cell>
          <cell r="R97">
            <v>62.49000000000001</v>
          </cell>
        </row>
        <row r="98">
          <cell r="O98">
            <v>780</v>
          </cell>
          <cell r="P98">
            <v>109.97999999999996</v>
          </cell>
          <cell r="Q98">
            <v>81.36000000000001</v>
          </cell>
          <cell r="R98">
            <v>61.66000000000001</v>
          </cell>
        </row>
        <row r="99">
          <cell r="O99">
            <v>790</v>
          </cell>
          <cell r="P99">
            <v>106.63999999999996</v>
          </cell>
          <cell r="Q99">
            <v>79.03000000000002</v>
          </cell>
          <cell r="R99">
            <v>60.83000000000001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</v>
          </cell>
          <cell r="R105">
            <v>60</v>
          </cell>
        </row>
        <row r="106">
          <cell r="O106">
            <v>860</v>
          </cell>
          <cell r="P106">
            <v>89.32000000000001</v>
          </cell>
          <cell r="Q106">
            <v>70.02000000000002</v>
          </cell>
          <cell r="R106">
            <v>60</v>
          </cell>
        </row>
        <row r="107">
          <cell r="O107">
            <v>870</v>
          </cell>
          <cell r="P107">
            <v>86.99000000000001</v>
          </cell>
          <cell r="Q107">
            <v>68.9066666666667</v>
          </cell>
          <cell r="R107">
            <v>60</v>
          </cell>
        </row>
        <row r="108">
          <cell r="O108">
            <v>880</v>
          </cell>
          <cell r="P108">
            <v>84.66000000000001</v>
          </cell>
          <cell r="Q108">
            <v>67.79333333333336</v>
          </cell>
          <cell r="R108">
            <v>60</v>
          </cell>
        </row>
        <row r="109">
          <cell r="O109">
            <v>890</v>
          </cell>
          <cell r="P109">
            <v>82.33000000000001</v>
          </cell>
          <cell r="Q109">
            <v>66.68000000000004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64.45333333333338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63.34000000000004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7"/>
  <sheetViews>
    <sheetView showGridLines="0" tabSelected="1" view="pageLayout" zoomScaleNormal="130" zoomScaleSheetLayoutView="130" workbookViewId="0" topLeftCell="A1">
      <selection activeCell="R22" sqref="R22:S22"/>
    </sheetView>
  </sheetViews>
  <sheetFormatPr defaultColWidth="9.140625" defaultRowHeight="12.75"/>
  <cols>
    <col min="1" max="1" width="3.140625" style="1" customWidth="1"/>
    <col min="2" max="40" width="2.7109375" style="1" customWidth="1"/>
    <col min="41" max="16384" width="9.140625" style="1" customWidth="1"/>
  </cols>
  <sheetData>
    <row r="1" spans="1:65" ht="9.75" customHeigh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9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1:35" s="3" customFormat="1" ht="15">
      <c r="A2" s="110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2"/>
    </row>
    <row r="3" spans="1:71" s="4" customFormat="1" ht="18">
      <c r="A3" s="113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5"/>
      <c r="BA3" s="3"/>
      <c r="BB3" s="3"/>
      <c r="BC3" s="3"/>
      <c r="BD3" s="3"/>
      <c r="BE3" s="3"/>
      <c r="BF3" s="3"/>
      <c r="BH3" s="3"/>
      <c r="BI3" s="3"/>
      <c r="BJ3" s="3"/>
      <c r="BK3" s="3"/>
      <c r="BL3" s="3"/>
      <c r="BM3" s="3"/>
      <c r="BP3" s="3"/>
      <c r="BQ3" s="3"/>
      <c r="BR3" s="3"/>
      <c r="BS3" s="3"/>
    </row>
    <row r="4" spans="1:71" s="5" customFormat="1" ht="18" customHeight="1">
      <c r="A4" s="32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33" t="s">
        <v>11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4"/>
      <c r="BA4" s="3"/>
      <c r="BB4" s="3"/>
      <c r="BC4" s="3"/>
      <c r="BD4" s="3"/>
      <c r="BE4" s="3"/>
      <c r="BF4" s="3"/>
      <c r="BH4" s="3"/>
      <c r="BI4" s="3"/>
      <c r="BJ4" s="3"/>
      <c r="BK4" s="3"/>
      <c r="BL4" s="3"/>
      <c r="BM4" s="3"/>
      <c r="BP4" s="3"/>
      <c r="BQ4" s="3"/>
      <c r="BR4" s="3"/>
      <c r="BS4" s="3"/>
    </row>
    <row r="5" spans="1:71" s="5" customFormat="1" ht="15" customHeight="1">
      <c r="A5" s="106" t="s">
        <v>10</v>
      </c>
      <c r="B5" s="104"/>
      <c r="C5" s="104"/>
      <c r="D5" s="104"/>
      <c r="E5" s="104"/>
      <c r="F5" s="104"/>
      <c r="G5" s="42"/>
      <c r="H5" s="42"/>
      <c r="I5" s="42"/>
      <c r="J5" s="42"/>
      <c r="K5" s="42"/>
      <c r="L5" s="42"/>
      <c r="M5" s="42"/>
      <c r="N5" s="42"/>
      <c r="O5" s="42"/>
      <c r="P5" s="42"/>
      <c r="Q5" s="9"/>
      <c r="R5" s="9"/>
      <c r="S5" s="104" t="s">
        <v>5</v>
      </c>
      <c r="T5" s="104"/>
      <c r="U5" s="104"/>
      <c r="V5" s="104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10"/>
      <c r="BA5" s="3"/>
      <c r="BB5" s="3"/>
      <c r="BC5" s="3"/>
      <c r="BD5" s="3"/>
      <c r="BE5" s="3"/>
      <c r="BF5" s="3"/>
      <c r="BH5" s="3"/>
      <c r="BI5" s="3"/>
      <c r="BJ5" s="3"/>
      <c r="BK5" s="3"/>
      <c r="BL5" s="3"/>
      <c r="BM5" s="3"/>
      <c r="BP5" s="3"/>
      <c r="BQ5" s="3"/>
      <c r="BR5" s="3"/>
      <c r="BS5" s="3"/>
    </row>
    <row r="6" spans="1:71" s="5" customFormat="1" ht="12" customHeight="1">
      <c r="A6" s="103" t="s">
        <v>2</v>
      </c>
      <c r="B6" s="94"/>
      <c r="C6" s="94"/>
      <c r="D6" s="94"/>
      <c r="E6" s="94"/>
      <c r="F6" s="94"/>
      <c r="G6" s="41"/>
      <c r="H6" s="41"/>
      <c r="I6" s="41"/>
      <c r="J6" s="41"/>
      <c r="K6" s="41"/>
      <c r="L6" s="41"/>
      <c r="M6" s="41"/>
      <c r="N6" s="41"/>
      <c r="O6" s="41"/>
      <c r="P6" s="41"/>
      <c r="Q6" s="11"/>
      <c r="R6" s="2"/>
      <c r="S6" s="94" t="s">
        <v>6</v>
      </c>
      <c r="T6" s="94"/>
      <c r="U6" s="94"/>
      <c r="V6" s="94"/>
      <c r="W6" s="12"/>
      <c r="X6" s="111"/>
      <c r="Y6" s="111"/>
      <c r="Z6" s="111"/>
      <c r="AA6" s="111"/>
      <c r="AB6" s="111"/>
      <c r="AC6" s="12"/>
      <c r="AD6" s="111"/>
      <c r="AE6" s="111"/>
      <c r="AF6" s="111"/>
      <c r="AG6" s="25"/>
      <c r="AH6" s="25"/>
      <c r="AI6" s="130"/>
      <c r="BA6" s="3"/>
      <c r="BB6" s="3"/>
      <c r="BC6" s="3"/>
      <c r="BD6" s="3"/>
      <c r="BE6" s="3"/>
      <c r="BF6" s="3"/>
      <c r="BH6" s="3"/>
      <c r="BI6" s="3"/>
      <c r="BJ6" s="3"/>
      <c r="BK6" s="3"/>
      <c r="BL6" s="3"/>
      <c r="BM6" s="3"/>
      <c r="BP6" s="3"/>
      <c r="BQ6" s="3"/>
      <c r="BR6" s="3"/>
      <c r="BS6" s="3"/>
    </row>
    <row r="7" spans="1:71" s="5" customFormat="1" ht="12" customHeight="1">
      <c r="A7" s="103" t="s">
        <v>3</v>
      </c>
      <c r="B7" s="94"/>
      <c r="C7" s="94"/>
      <c r="D7" s="94"/>
      <c r="E7" s="94"/>
      <c r="F7" s="94"/>
      <c r="G7" s="38"/>
      <c r="H7" s="38"/>
      <c r="I7" s="38"/>
      <c r="J7" s="38"/>
      <c r="K7" s="38"/>
      <c r="L7" s="38"/>
      <c r="M7" s="38"/>
      <c r="N7" s="38"/>
      <c r="O7" s="38"/>
      <c r="P7" s="38"/>
      <c r="Q7" s="2"/>
      <c r="R7" s="2"/>
      <c r="S7" s="94" t="s">
        <v>7</v>
      </c>
      <c r="T7" s="94"/>
      <c r="U7" s="94"/>
      <c r="V7" s="94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13"/>
      <c r="BA7" s="3"/>
      <c r="BB7" s="3"/>
      <c r="BC7" s="3"/>
      <c r="BD7" s="3"/>
      <c r="BE7" s="3"/>
      <c r="BF7" s="3"/>
      <c r="BH7" s="3"/>
      <c r="BI7" s="3"/>
      <c r="BJ7" s="3"/>
      <c r="BK7" s="3"/>
      <c r="BL7" s="3"/>
      <c r="BM7" s="3"/>
      <c r="BP7" s="3"/>
      <c r="BQ7" s="3"/>
      <c r="BR7" s="3"/>
      <c r="BS7" s="3"/>
    </row>
    <row r="8" spans="1:71" s="6" customFormat="1" ht="12" customHeight="1">
      <c r="A8" s="103" t="s">
        <v>9</v>
      </c>
      <c r="B8" s="94"/>
      <c r="C8" s="94"/>
      <c r="D8" s="94"/>
      <c r="E8" s="94"/>
      <c r="F8" s="94"/>
      <c r="G8" s="39"/>
      <c r="H8" s="40"/>
      <c r="I8" s="40"/>
      <c r="J8" s="40"/>
      <c r="K8" s="40"/>
      <c r="L8" s="40"/>
      <c r="M8" s="40"/>
      <c r="N8" s="40"/>
      <c r="O8" s="40"/>
      <c r="P8" s="40"/>
      <c r="Q8" s="14"/>
      <c r="R8" s="2"/>
      <c r="S8" s="94" t="s">
        <v>8</v>
      </c>
      <c r="T8" s="94"/>
      <c r="U8" s="94"/>
      <c r="V8" s="94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13"/>
      <c r="BA8" s="3"/>
      <c r="BB8" s="3"/>
      <c r="BC8" s="3"/>
      <c r="BD8" s="3"/>
      <c r="BE8" s="3"/>
      <c r="BF8" s="3"/>
      <c r="BG8" s="5"/>
      <c r="BH8" s="3"/>
      <c r="BI8" s="3"/>
      <c r="BJ8" s="3"/>
      <c r="BK8" s="3"/>
      <c r="BL8" s="3"/>
      <c r="BM8" s="3"/>
      <c r="BN8" s="5"/>
      <c r="BO8" s="5"/>
      <c r="BP8" s="3"/>
      <c r="BQ8" s="3"/>
      <c r="BR8" s="3"/>
      <c r="BS8" s="3"/>
    </row>
    <row r="9" spans="1:71" s="6" customFormat="1" ht="5.25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7"/>
      <c r="BA9" s="3"/>
      <c r="BB9" s="3"/>
      <c r="BC9" s="3"/>
      <c r="BD9" s="3"/>
      <c r="BE9" s="3"/>
      <c r="BF9" s="3"/>
      <c r="BG9" s="5"/>
      <c r="BH9" s="3"/>
      <c r="BI9" s="3"/>
      <c r="BJ9" s="3"/>
      <c r="BK9" s="3"/>
      <c r="BL9" s="3"/>
      <c r="BM9" s="3"/>
      <c r="BN9" s="5"/>
      <c r="BO9" s="5"/>
      <c r="BP9" s="3"/>
      <c r="BQ9" s="3"/>
      <c r="BR9" s="3"/>
      <c r="BS9" s="3"/>
    </row>
    <row r="10" spans="1:35" s="6" customFormat="1" ht="18" customHeight="1">
      <c r="A10" s="32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4"/>
    </row>
    <row r="11" spans="1:35" s="6" customFormat="1" ht="15" customHeight="1">
      <c r="A11" s="106" t="s">
        <v>13</v>
      </c>
      <c r="B11" s="104"/>
      <c r="C11" s="104"/>
      <c r="D11" s="104"/>
      <c r="E11" s="104"/>
      <c r="F11" s="104"/>
      <c r="G11" s="104"/>
      <c r="H11" s="104"/>
      <c r="I11" s="27"/>
      <c r="J11" s="27"/>
      <c r="K11" s="27"/>
      <c r="L11" s="27"/>
      <c r="M11" s="27"/>
      <c r="N11" s="27"/>
      <c r="O11" s="27"/>
      <c r="P11" s="27"/>
      <c r="Q11" s="105"/>
      <c r="R11" s="105"/>
      <c r="S11" s="104" t="s">
        <v>16</v>
      </c>
      <c r="T11" s="104"/>
      <c r="U11" s="104"/>
      <c r="V11" s="104"/>
      <c r="W11" s="104"/>
      <c r="X11" s="104"/>
      <c r="Y11" s="104"/>
      <c r="Z11" s="104"/>
      <c r="AA11" s="43">
        <f>Z33</f>
        <v>0</v>
      </c>
      <c r="AB11" s="43"/>
      <c r="AC11" s="43"/>
      <c r="AD11" s="43"/>
      <c r="AE11" s="43"/>
      <c r="AF11" s="43"/>
      <c r="AG11" s="43"/>
      <c r="AH11" s="43"/>
      <c r="AI11" s="13"/>
    </row>
    <row r="12" spans="1:35" s="6" customFormat="1" ht="12" customHeight="1">
      <c r="A12" s="103" t="s">
        <v>49</v>
      </c>
      <c r="B12" s="94"/>
      <c r="C12" s="94"/>
      <c r="D12" s="94"/>
      <c r="E12" s="94"/>
      <c r="F12" s="94"/>
      <c r="G12" s="94"/>
      <c r="H12" s="94"/>
      <c r="I12" s="27"/>
      <c r="J12" s="27"/>
      <c r="K12" s="27"/>
      <c r="L12" s="27"/>
      <c r="M12" s="27"/>
      <c r="N12" s="27"/>
      <c r="O12" s="27"/>
      <c r="P12" s="27"/>
      <c r="Q12" s="25"/>
      <c r="R12" s="25"/>
      <c r="S12" s="94" t="s">
        <v>15</v>
      </c>
      <c r="T12" s="94"/>
      <c r="U12" s="94"/>
      <c r="V12" s="94"/>
      <c r="W12" s="94"/>
      <c r="X12" s="94"/>
      <c r="Y12" s="94"/>
      <c r="Z12" s="94"/>
      <c r="AA12" s="43">
        <f>AB32</f>
        <v>0</v>
      </c>
      <c r="AB12" s="43"/>
      <c r="AC12" s="43"/>
      <c r="AD12" s="43"/>
      <c r="AE12" s="43"/>
      <c r="AF12" s="43"/>
      <c r="AG12" s="43"/>
      <c r="AH12" s="43"/>
      <c r="AI12" s="13"/>
    </row>
    <row r="13" spans="1:35" s="6" customFormat="1" ht="12" customHeight="1">
      <c r="A13" s="103" t="s">
        <v>46</v>
      </c>
      <c r="B13" s="94"/>
      <c r="C13" s="94"/>
      <c r="D13" s="94"/>
      <c r="E13" s="94"/>
      <c r="F13" s="94"/>
      <c r="G13" s="94"/>
      <c r="H13" s="94"/>
      <c r="I13" s="27"/>
      <c r="J13" s="27"/>
      <c r="K13" s="27"/>
      <c r="L13" s="27"/>
      <c r="M13" s="27"/>
      <c r="N13" s="27"/>
      <c r="O13" s="27"/>
      <c r="P13" s="27"/>
      <c r="Q13" s="25"/>
      <c r="R13" s="25"/>
      <c r="S13" s="94" t="s">
        <v>14</v>
      </c>
      <c r="T13" s="94"/>
      <c r="U13" s="94"/>
      <c r="V13" s="94"/>
      <c r="W13" s="94"/>
      <c r="X13" s="94"/>
      <c r="Y13" s="94"/>
      <c r="Z13" s="94"/>
      <c r="AA13" s="27"/>
      <c r="AB13" s="27"/>
      <c r="AC13" s="27"/>
      <c r="AD13" s="27"/>
      <c r="AE13" s="27"/>
      <c r="AF13" s="27"/>
      <c r="AG13" s="27"/>
      <c r="AH13" s="27"/>
      <c r="AI13" s="13"/>
    </row>
    <row r="14" spans="1:35" s="6" customFormat="1" ht="6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7"/>
    </row>
    <row r="15" spans="1:35" s="6" customFormat="1" ht="18" customHeight="1">
      <c r="A15" s="73" t="s">
        <v>54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  <c r="T15" s="75"/>
      <c r="U15" s="75"/>
      <c r="V15" s="75"/>
      <c r="W15" s="75"/>
      <c r="X15" s="75"/>
      <c r="Y15" s="75"/>
      <c r="Z15" s="21"/>
      <c r="AA15" s="21"/>
      <c r="AB15" s="21"/>
      <c r="AC15" s="21"/>
      <c r="AD15" s="21"/>
      <c r="AE15" s="21"/>
      <c r="AF15" s="21"/>
      <c r="AG15" s="21"/>
      <c r="AH15" s="21"/>
      <c r="AI15" s="22"/>
    </row>
    <row r="16" spans="1:35" s="6" customFormat="1" ht="12" customHeight="1">
      <c r="A16" s="78" t="s">
        <v>19</v>
      </c>
      <c r="B16" s="79"/>
      <c r="C16" s="84" t="s">
        <v>20</v>
      </c>
      <c r="D16" s="62"/>
      <c r="E16" s="63"/>
      <c r="F16" s="71" t="s">
        <v>17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61" t="s">
        <v>21</v>
      </c>
      <c r="AA16" s="62"/>
      <c r="AB16" s="62"/>
      <c r="AC16" s="62"/>
      <c r="AD16" s="62"/>
      <c r="AE16" s="62"/>
      <c r="AF16" s="62"/>
      <c r="AG16" s="62"/>
      <c r="AH16" s="62"/>
      <c r="AI16" s="63"/>
    </row>
    <row r="17" spans="1:35" s="7" customFormat="1" ht="12" customHeight="1">
      <c r="A17" s="80"/>
      <c r="B17" s="81"/>
      <c r="C17" s="85"/>
      <c r="D17" s="86"/>
      <c r="E17" s="87"/>
      <c r="F17" s="71" t="s">
        <v>18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64"/>
      <c r="AA17" s="65"/>
      <c r="AB17" s="65"/>
      <c r="AC17" s="65"/>
      <c r="AD17" s="65"/>
      <c r="AE17" s="65"/>
      <c r="AF17" s="65"/>
      <c r="AG17" s="65"/>
      <c r="AH17" s="65"/>
      <c r="AI17" s="66"/>
    </row>
    <row r="18" spans="1:35" s="7" customFormat="1" ht="12">
      <c r="A18" s="82"/>
      <c r="B18" s="83"/>
      <c r="C18" s="88"/>
      <c r="D18" s="65"/>
      <c r="E18" s="66"/>
      <c r="F18" s="71">
        <v>1</v>
      </c>
      <c r="G18" s="76"/>
      <c r="H18" s="71">
        <v>2</v>
      </c>
      <c r="I18" s="76"/>
      <c r="J18" s="71">
        <v>3</v>
      </c>
      <c r="K18" s="76"/>
      <c r="L18" s="71">
        <v>4</v>
      </c>
      <c r="M18" s="76"/>
      <c r="N18" s="71">
        <v>5</v>
      </c>
      <c r="O18" s="76"/>
      <c r="P18" s="71">
        <v>6</v>
      </c>
      <c r="Q18" s="76"/>
      <c r="R18" s="71">
        <v>7</v>
      </c>
      <c r="S18" s="76"/>
      <c r="T18" s="71">
        <v>8</v>
      </c>
      <c r="U18" s="76"/>
      <c r="V18" s="71">
        <v>9</v>
      </c>
      <c r="W18" s="76"/>
      <c r="X18" s="71">
        <v>10</v>
      </c>
      <c r="Y18" s="72"/>
      <c r="Z18" s="67" t="s">
        <v>44</v>
      </c>
      <c r="AA18" s="68"/>
      <c r="AB18" s="68"/>
      <c r="AC18" s="68"/>
      <c r="AD18" s="69"/>
      <c r="AE18" s="70" t="s">
        <v>45</v>
      </c>
      <c r="AF18" s="68"/>
      <c r="AG18" s="68"/>
      <c r="AH18" s="68"/>
      <c r="AI18" s="69"/>
    </row>
    <row r="19" spans="1:35" s="7" customFormat="1" ht="18" customHeight="1">
      <c r="A19" s="99"/>
      <c r="B19" s="100"/>
      <c r="C19" s="98"/>
      <c r="D19" s="49"/>
      <c r="E19" s="50"/>
      <c r="F19" s="23"/>
      <c r="G19" s="24"/>
      <c r="H19" s="23"/>
      <c r="I19" s="24"/>
      <c r="J19" s="23"/>
      <c r="K19" s="24"/>
      <c r="L19" s="23"/>
      <c r="M19" s="24"/>
      <c r="N19" s="23"/>
      <c r="O19" s="24"/>
      <c r="P19" s="23"/>
      <c r="Q19" s="24"/>
      <c r="R19" s="23"/>
      <c r="S19" s="24"/>
      <c r="T19" s="23"/>
      <c r="U19" s="24"/>
      <c r="V19" s="23"/>
      <c r="W19" s="24"/>
      <c r="X19" s="23"/>
      <c r="Y19" s="26"/>
      <c r="Z19" s="48"/>
      <c r="AA19" s="49"/>
      <c r="AB19" s="49"/>
      <c r="AC19" s="49"/>
      <c r="AD19" s="50"/>
      <c r="AE19" s="23"/>
      <c r="AF19" s="26"/>
      <c r="AG19" s="26"/>
      <c r="AH19" s="26"/>
      <c r="AI19" s="24"/>
    </row>
    <row r="20" spans="1:35" s="7" customFormat="1" ht="18" customHeight="1">
      <c r="A20" s="101"/>
      <c r="B20" s="102"/>
      <c r="C20" s="98"/>
      <c r="D20" s="49"/>
      <c r="E20" s="50"/>
      <c r="F20" s="23"/>
      <c r="G20" s="24"/>
      <c r="H20" s="23"/>
      <c r="I20" s="24"/>
      <c r="J20" s="23"/>
      <c r="K20" s="24"/>
      <c r="L20" s="23"/>
      <c r="M20" s="24"/>
      <c r="N20" s="23"/>
      <c r="O20" s="24"/>
      <c r="P20" s="23"/>
      <c r="Q20" s="24"/>
      <c r="R20" s="23"/>
      <c r="S20" s="24"/>
      <c r="T20" s="23"/>
      <c r="U20" s="24"/>
      <c r="V20" s="23"/>
      <c r="W20" s="24"/>
      <c r="X20" s="23"/>
      <c r="Y20" s="26"/>
      <c r="Z20" s="48"/>
      <c r="AA20" s="49"/>
      <c r="AB20" s="49"/>
      <c r="AC20" s="49"/>
      <c r="AD20" s="50"/>
      <c r="AE20" s="23"/>
      <c r="AF20" s="26"/>
      <c r="AG20" s="26"/>
      <c r="AH20" s="26"/>
      <c r="AI20" s="24"/>
    </row>
    <row r="21" spans="1:35" s="7" customFormat="1" ht="18" customHeight="1">
      <c r="A21" s="101"/>
      <c r="B21" s="102"/>
      <c r="C21" s="98"/>
      <c r="D21" s="49"/>
      <c r="E21" s="50"/>
      <c r="F21" s="23"/>
      <c r="G21" s="24"/>
      <c r="H21" s="23"/>
      <c r="I21" s="24"/>
      <c r="J21" s="23"/>
      <c r="K21" s="24"/>
      <c r="L21" s="23"/>
      <c r="M21" s="24"/>
      <c r="N21" s="23"/>
      <c r="O21" s="24"/>
      <c r="P21" s="23"/>
      <c r="Q21" s="24"/>
      <c r="R21" s="23"/>
      <c r="S21" s="24"/>
      <c r="T21" s="23"/>
      <c r="U21" s="24"/>
      <c r="V21" s="23"/>
      <c r="W21" s="24"/>
      <c r="X21" s="23"/>
      <c r="Y21" s="26"/>
      <c r="Z21" s="48"/>
      <c r="AA21" s="49"/>
      <c r="AB21" s="49"/>
      <c r="AC21" s="49"/>
      <c r="AD21" s="50"/>
      <c r="AE21" s="23"/>
      <c r="AF21" s="26"/>
      <c r="AG21" s="26"/>
      <c r="AH21" s="26"/>
      <c r="AI21" s="24"/>
    </row>
    <row r="22" spans="1:35" s="7" customFormat="1" ht="18" customHeight="1">
      <c r="A22" s="101"/>
      <c r="B22" s="102"/>
      <c r="C22" s="98"/>
      <c r="D22" s="49"/>
      <c r="E22" s="50"/>
      <c r="F22" s="23"/>
      <c r="G22" s="24"/>
      <c r="H22" s="23"/>
      <c r="I22" s="24"/>
      <c r="J22" s="23"/>
      <c r="K22" s="24"/>
      <c r="L22" s="23"/>
      <c r="M22" s="24"/>
      <c r="N22" s="23"/>
      <c r="O22" s="24"/>
      <c r="P22" s="23"/>
      <c r="Q22" s="24"/>
      <c r="R22" s="23"/>
      <c r="S22" s="24"/>
      <c r="T22" s="23"/>
      <c r="U22" s="24"/>
      <c r="V22" s="23"/>
      <c r="W22" s="24"/>
      <c r="X22" s="23"/>
      <c r="Y22" s="26"/>
      <c r="Z22" s="48"/>
      <c r="AA22" s="49"/>
      <c r="AB22" s="49"/>
      <c r="AC22" s="49"/>
      <c r="AD22" s="50"/>
      <c r="AE22" s="23"/>
      <c r="AF22" s="26"/>
      <c r="AG22" s="26"/>
      <c r="AH22" s="26"/>
      <c r="AI22" s="24"/>
    </row>
    <row r="23" spans="1:35" s="7" customFormat="1" ht="18" customHeight="1">
      <c r="A23" s="101"/>
      <c r="B23" s="102"/>
      <c r="C23" s="98"/>
      <c r="D23" s="49"/>
      <c r="E23" s="50"/>
      <c r="F23" s="23"/>
      <c r="G23" s="24"/>
      <c r="H23" s="23"/>
      <c r="I23" s="24"/>
      <c r="J23" s="23"/>
      <c r="K23" s="24"/>
      <c r="L23" s="23"/>
      <c r="M23" s="24"/>
      <c r="N23" s="23"/>
      <c r="O23" s="24"/>
      <c r="P23" s="23"/>
      <c r="Q23" s="24"/>
      <c r="R23" s="23"/>
      <c r="S23" s="24"/>
      <c r="T23" s="23"/>
      <c r="U23" s="24"/>
      <c r="V23" s="23"/>
      <c r="W23" s="24"/>
      <c r="X23" s="23"/>
      <c r="Y23" s="26"/>
      <c r="Z23" s="48"/>
      <c r="AA23" s="49"/>
      <c r="AB23" s="49"/>
      <c r="AC23" s="49"/>
      <c r="AD23" s="50"/>
      <c r="AE23" s="23"/>
      <c r="AF23" s="26"/>
      <c r="AG23" s="26"/>
      <c r="AH23" s="26"/>
      <c r="AI23" s="24"/>
    </row>
    <row r="24" spans="1:35" s="7" customFormat="1" ht="18" customHeight="1">
      <c r="A24" s="101"/>
      <c r="B24" s="102"/>
      <c r="C24" s="98"/>
      <c r="D24" s="49"/>
      <c r="E24" s="50"/>
      <c r="F24" s="23"/>
      <c r="G24" s="24"/>
      <c r="H24" s="23"/>
      <c r="I24" s="24"/>
      <c r="J24" s="23"/>
      <c r="K24" s="24"/>
      <c r="L24" s="23"/>
      <c r="M24" s="24"/>
      <c r="N24" s="23"/>
      <c r="O24" s="24"/>
      <c r="P24" s="23"/>
      <c r="Q24" s="24"/>
      <c r="R24" s="23"/>
      <c r="S24" s="24"/>
      <c r="T24" s="23"/>
      <c r="U24" s="24"/>
      <c r="V24" s="23"/>
      <c r="W24" s="24"/>
      <c r="X24" s="23"/>
      <c r="Y24" s="26"/>
      <c r="Z24" s="48"/>
      <c r="AA24" s="49"/>
      <c r="AB24" s="49"/>
      <c r="AC24" s="49"/>
      <c r="AD24" s="50"/>
      <c r="AE24" s="23"/>
      <c r="AF24" s="26"/>
      <c r="AG24" s="26"/>
      <c r="AH24" s="26"/>
      <c r="AI24" s="24"/>
    </row>
    <row r="25" spans="1:35" s="7" customFormat="1" ht="18" customHeight="1">
      <c r="A25" s="101"/>
      <c r="B25" s="102"/>
      <c r="C25" s="98"/>
      <c r="D25" s="49"/>
      <c r="E25" s="50"/>
      <c r="F25" s="23"/>
      <c r="G25" s="24"/>
      <c r="H25" s="23"/>
      <c r="I25" s="24"/>
      <c r="J25" s="23"/>
      <c r="K25" s="24"/>
      <c r="L25" s="23"/>
      <c r="M25" s="24"/>
      <c r="N25" s="23"/>
      <c r="O25" s="24"/>
      <c r="P25" s="23"/>
      <c r="Q25" s="24"/>
      <c r="R25" s="23"/>
      <c r="S25" s="24"/>
      <c r="T25" s="23"/>
      <c r="U25" s="24"/>
      <c r="V25" s="23"/>
      <c r="W25" s="24"/>
      <c r="X25" s="23"/>
      <c r="Y25" s="26"/>
      <c r="Z25" s="48"/>
      <c r="AA25" s="49"/>
      <c r="AB25" s="49"/>
      <c r="AC25" s="49"/>
      <c r="AD25" s="50"/>
      <c r="AE25" s="23"/>
      <c r="AF25" s="26"/>
      <c r="AG25" s="26"/>
      <c r="AH25" s="26"/>
      <c r="AI25" s="24"/>
    </row>
    <row r="26" spans="1:35" s="7" customFormat="1" ht="18" customHeight="1">
      <c r="A26" s="101"/>
      <c r="B26" s="102"/>
      <c r="C26" s="98"/>
      <c r="D26" s="49"/>
      <c r="E26" s="50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6"/>
      <c r="Z26" s="48"/>
      <c r="AA26" s="49"/>
      <c r="AB26" s="49"/>
      <c r="AC26" s="49"/>
      <c r="AD26" s="50"/>
      <c r="AE26" s="23"/>
      <c r="AF26" s="26"/>
      <c r="AG26" s="26"/>
      <c r="AH26" s="26"/>
      <c r="AI26" s="24"/>
    </row>
    <row r="27" spans="1:35" s="7" customFormat="1" ht="18" customHeight="1">
      <c r="A27" s="101"/>
      <c r="B27" s="102"/>
      <c r="C27" s="98"/>
      <c r="D27" s="49"/>
      <c r="E27" s="50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4"/>
      <c r="X27" s="23"/>
      <c r="Y27" s="26"/>
      <c r="Z27" s="48"/>
      <c r="AA27" s="49"/>
      <c r="AB27" s="49"/>
      <c r="AC27" s="49"/>
      <c r="AD27" s="50"/>
      <c r="AE27" s="23"/>
      <c r="AF27" s="26"/>
      <c r="AG27" s="26"/>
      <c r="AH27" s="26"/>
      <c r="AI27" s="24"/>
    </row>
    <row r="28" spans="1:35" s="7" customFormat="1" ht="18" customHeight="1">
      <c r="A28" s="101"/>
      <c r="B28" s="102"/>
      <c r="C28" s="98"/>
      <c r="D28" s="49"/>
      <c r="E28" s="50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4"/>
      <c r="R28" s="23"/>
      <c r="S28" s="24"/>
      <c r="T28" s="23"/>
      <c r="U28" s="24"/>
      <c r="V28" s="23"/>
      <c r="W28" s="24"/>
      <c r="X28" s="23"/>
      <c r="Y28" s="26"/>
      <c r="Z28" s="48"/>
      <c r="AA28" s="49"/>
      <c r="AB28" s="49"/>
      <c r="AC28" s="49"/>
      <c r="AD28" s="50"/>
      <c r="AE28" s="23"/>
      <c r="AF28" s="26"/>
      <c r="AG28" s="26"/>
      <c r="AH28" s="26"/>
      <c r="AI28" s="24"/>
    </row>
    <row r="29" spans="1:35" s="6" customFormat="1" ht="18" customHeight="1">
      <c r="A29" s="101"/>
      <c r="B29" s="102"/>
      <c r="C29" s="98"/>
      <c r="D29" s="49"/>
      <c r="E29" s="50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6"/>
      <c r="Z29" s="48"/>
      <c r="AA29" s="49"/>
      <c r="AB29" s="49"/>
      <c r="AC29" s="49"/>
      <c r="AD29" s="50"/>
      <c r="AE29" s="23"/>
      <c r="AF29" s="26"/>
      <c r="AG29" s="26"/>
      <c r="AH29" s="26"/>
      <c r="AI29" s="24"/>
    </row>
    <row r="30" spans="1:35" s="6" customFormat="1" ht="18" customHeight="1">
      <c r="A30" s="101"/>
      <c r="B30" s="102"/>
      <c r="C30" s="23"/>
      <c r="D30" s="26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6"/>
      <c r="Z30" s="48"/>
      <c r="AA30" s="49"/>
      <c r="AB30" s="49"/>
      <c r="AC30" s="49"/>
      <c r="AD30" s="50"/>
      <c r="AE30" s="23"/>
      <c r="AF30" s="26"/>
      <c r="AG30" s="26"/>
      <c r="AH30" s="26"/>
      <c r="AI30" s="24"/>
    </row>
    <row r="31" spans="1:35" s="6" customFormat="1" ht="18" customHeight="1">
      <c r="A31" s="101"/>
      <c r="B31" s="102"/>
      <c r="C31" s="23"/>
      <c r="D31" s="26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6"/>
      <c r="Z31" s="48"/>
      <c r="AA31" s="49"/>
      <c r="AB31" s="49"/>
      <c r="AC31" s="49"/>
      <c r="AD31" s="50"/>
      <c r="AE31" s="23"/>
      <c r="AF31" s="26"/>
      <c r="AG31" s="26"/>
      <c r="AH31" s="26"/>
      <c r="AI31" s="24"/>
    </row>
    <row r="32" spans="1:35" s="6" customFormat="1" ht="18" customHeight="1">
      <c r="A32" s="89" t="s">
        <v>22</v>
      </c>
      <c r="B32" s="90"/>
      <c r="C32" s="90"/>
      <c r="D32" s="90"/>
      <c r="E32" s="91"/>
      <c r="F32" s="46">
        <f>SUM(F19:G31)</f>
        <v>0</v>
      </c>
      <c r="G32" s="47"/>
      <c r="H32" s="46">
        <f>SUM(H19:I31)</f>
        <v>0</v>
      </c>
      <c r="I32" s="47"/>
      <c r="J32" s="46">
        <f>SUM(J19:K31)</f>
        <v>0</v>
      </c>
      <c r="K32" s="47"/>
      <c r="L32" s="46">
        <f>SUM(L19:M31)</f>
        <v>0</v>
      </c>
      <c r="M32" s="47"/>
      <c r="N32" s="46">
        <f>SUM(N19:O31)</f>
        <v>0</v>
      </c>
      <c r="O32" s="47"/>
      <c r="P32" s="46">
        <f>SUM(P19:Q31)</f>
        <v>0</v>
      </c>
      <c r="Q32" s="47"/>
      <c r="R32" s="46">
        <f>SUM(R19:S31)</f>
        <v>0</v>
      </c>
      <c r="S32" s="47"/>
      <c r="T32" s="46">
        <f>SUM(T19:U31)</f>
        <v>0</v>
      </c>
      <c r="U32" s="47"/>
      <c r="V32" s="46">
        <f>SUM(V19:W31)</f>
        <v>0</v>
      </c>
      <c r="W32" s="47"/>
      <c r="X32" s="46">
        <f>SUM(X19:Y31)</f>
        <v>0</v>
      </c>
      <c r="Y32" s="123"/>
      <c r="Z32" s="15"/>
      <c r="AA32" s="16"/>
      <c r="AB32" s="92">
        <f>SUM(Z19:AD31)</f>
        <v>0</v>
      </c>
      <c r="AC32" s="92"/>
      <c r="AD32" s="93"/>
      <c r="AE32" s="17"/>
      <c r="AF32" s="18"/>
      <c r="AG32" s="18"/>
      <c r="AH32" s="92">
        <f>SUM(AE19:AI31)</f>
        <v>0</v>
      </c>
      <c r="AI32" s="93"/>
    </row>
    <row r="33" spans="1:35" s="6" customFormat="1" ht="18" customHeight="1">
      <c r="A33" s="89" t="s">
        <v>43</v>
      </c>
      <c r="B33" s="90"/>
      <c r="C33" s="90"/>
      <c r="D33" s="90"/>
      <c r="E33" s="91"/>
      <c r="F33" s="77">
        <f>SUM(F32:Y32)</f>
        <v>0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116">
        <f>AB32+AH32</f>
        <v>0</v>
      </c>
      <c r="AA33" s="117"/>
      <c r="AB33" s="117"/>
      <c r="AC33" s="117"/>
      <c r="AD33" s="117"/>
      <c r="AE33" s="117"/>
      <c r="AF33" s="117"/>
      <c r="AG33" s="117"/>
      <c r="AH33" s="117"/>
      <c r="AI33" s="118"/>
    </row>
    <row r="34" spans="1:35" s="6" customFormat="1" ht="18" customHeight="1">
      <c r="A34" s="51" t="s">
        <v>51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/>
    </row>
    <row r="35" spans="1:35" s="7" customFormat="1" ht="28.5" customHeight="1">
      <c r="A35" s="131" t="s">
        <v>47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44">
        <f>F33</f>
        <v>0</v>
      </c>
      <c r="Q35" s="44"/>
      <c r="R35" s="44"/>
      <c r="S35" s="19"/>
      <c r="T35" s="121" t="s">
        <v>25</v>
      </c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44" t="e">
        <f>MAX(C19:E31)*(COUNT(F19:Y31)/COUNT($F$19:$Y$31))</f>
        <v>#DIV/0!</v>
      </c>
      <c r="AG35" s="44"/>
      <c r="AH35" s="44"/>
      <c r="AI35" s="20"/>
    </row>
    <row r="36" spans="1:35" s="7" customFormat="1" ht="28.5" customHeight="1">
      <c r="A36" s="132" t="s">
        <v>23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28" t="e">
        <f>(I13*F33*0.9)/Z33</f>
        <v>#DIV/0!</v>
      </c>
      <c r="Q36" s="28"/>
      <c r="R36" s="28"/>
      <c r="S36" s="19"/>
      <c r="T36" s="122" t="s">
        <v>26</v>
      </c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28" t="e">
        <f>AB32/Z33</f>
        <v>#DIV/0!</v>
      </c>
      <c r="AG36" s="28"/>
      <c r="AH36" s="28"/>
      <c r="AI36" s="20"/>
    </row>
    <row r="37" spans="1:35" s="7" customFormat="1" ht="28.5" customHeight="1">
      <c r="A37" s="132" t="s">
        <v>48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28" t="e">
        <f>AB32/(AF35*I11)</f>
        <v>#DIV/0!</v>
      </c>
      <c r="Q37" s="28"/>
      <c r="R37" s="28"/>
      <c r="S37" s="19"/>
      <c r="T37" s="122" t="s">
        <v>27</v>
      </c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28" t="e">
        <f>AF36*P38</f>
        <v>#DIV/0!</v>
      </c>
      <c r="AG37" s="28"/>
      <c r="AH37" s="28"/>
      <c r="AI37" s="20"/>
    </row>
    <row r="38" spans="1:35" s="7" customFormat="1" ht="28.5" customHeight="1">
      <c r="A38" s="119" t="s">
        <v>24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54"/>
      <c r="Q38" s="54"/>
      <c r="R38" s="54"/>
      <c r="S38" s="19"/>
      <c r="T38" s="122" t="s">
        <v>28</v>
      </c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28" t="e">
        <f>P36+AF37</f>
        <v>#DIV/0!</v>
      </c>
      <c r="AG38" s="28"/>
      <c r="AH38" s="28"/>
      <c r="AI38" s="20"/>
    </row>
    <row r="39" spans="1:35" s="7" customFormat="1" ht="14.25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5"/>
    </row>
    <row r="40" spans="1:35" s="7" customFormat="1" ht="21" customHeight="1">
      <c r="A40" s="32" t="s">
        <v>32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4"/>
    </row>
    <row r="41" spans="1:35" s="7" customFormat="1" ht="14.25" customHeight="1">
      <c r="A41" s="57" t="s">
        <v>29</v>
      </c>
      <c r="B41" s="58"/>
      <c r="C41" s="58"/>
      <c r="D41" s="58"/>
      <c r="E41" s="58"/>
      <c r="F41" s="45" t="s">
        <v>53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s="7" customFormat="1" ht="14.25" customHeight="1">
      <c r="A42" s="59"/>
      <c r="B42" s="60"/>
      <c r="C42" s="60"/>
      <c r="D42" s="60"/>
      <c r="E42" s="60"/>
      <c r="F42" s="56" t="s">
        <v>33</v>
      </c>
      <c r="G42" s="56"/>
      <c r="H42" s="56"/>
      <c r="I42" s="56"/>
      <c r="J42" s="56"/>
      <c r="K42" s="56"/>
      <c r="L42" s="56"/>
      <c r="M42" s="56"/>
      <c r="N42" s="56"/>
      <c r="O42" s="56"/>
      <c r="P42" s="29" t="s">
        <v>34</v>
      </c>
      <c r="Q42" s="30"/>
      <c r="R42" s="30"/>
      <c r="S42" s="30"/>
      <c r="T42" s="30"/>
      <c r="U42" s="30"/>
      <c r="V42" s="30"/>
      <c r="W42" s="30"/>
      <c r="X42" s="30"/>
      <c r="Y42" s="31"/>
      <c r="Z42" s="29" t="s">
        <v>35</v>
      </c>
      <c r="AA42" s="30"/>
      <c r="AB42" s="30"/>
      <c r="AC42" s="30"/>
      <c r="AD42" s="30"/>
      <c r="AE42" s="30"/>
      <c r="AF42" s="30"/>
      <c r="AG42" s="30"/>
      <c r="AH42" s="30"/>
      <c r="AI42" s="31"/>
    </row>
    <row r="43" spans="1:35" s="6" customFormat="1" ht="12" customHeight="1">
      <c r="A43" s="29" t="s">
        <v>30</v>
      </c>
      <c r="B43" s="30"/>
      <c r="C43" s="30"/>
      <c r="D43" s="30"/>
      <c r="E43" s="31"/>
      <c r="F43" s="55" t="s">
        <v>37</v>
      </c>
      <c r="G43" s="55"/>
      <c r="H43" s="55"/>
      <c r="I43" s="55"/>
      <c r="J43" s="55"/>
      <c r="K43" s="55"/>
      <c r="L43" s="55"/>
      <c r="M43" s="55"/>
      <c r="N43" s="55"/>
      <c r="O43" s="55"/>
      <c r="P43" s="35" t="s">
        <v>40</v>
      </c>
      <c r="Q43" s="36"/>
      <c r="R43" s="36"/>
      <c r="S43" s="36"/>
      <c r="T43" s="36"/>
      <c r="U43" s="36"/>
      <c r="V43" s="36"/>
      <c r="W43" s="36"/>
      <c r="X43" s="36"/>
      <c r="Y43" s="37"/>
      <c r="Z43" s="35" t="s">
        <v>42</v>
      </c>
      <c r="AA43" s="36"/>
      <c r="AB43" s="36"/>
      <c r="AC43" s="36"/>
      <c r="AD43" s="36"/>
      <c r="AE43" s="36"/>
      <c r="AF43" s="36"/>
      <c r="AG43" s="36"/>
      <c r="AH43" s="36"/>
      <c r="AI43" s="37"/>
    </row>
    <row r="44" spans="1:35" s="6" customFormat="1" ht="12" customHeight="1">
      <c r="A44" s="29" t="s">
        <v>50</v>
      </c>
      <c r="B44" s="30"/>
      <c r="C44" s="30"/>
      <c r="D44" s="30"/>
      <c r="E44" s="31"/>
      <c r="F44" s="55" t="s">
        <v>38</v>
      </c>
      <c r="G44" s="55"/>
      <c r="H44" s="55"/>
      <c r="I44" s="55"/>
      <c r="J44" s="55"/>
      <c r="K44" s="55"/>
      <c r="L44" s="55"/>
      <c r="M44" s="55"/>
      <c r="N44" s="55"/>
      <c r="O44" s="55"/>
      <c r="P44" s="35" t="s">
        <v>41</v>
      </c>
      <c r="Q44" s="36"/>
      <c r="R44" s="36"/>
      <c r="S44" s="36"/>
      <c r="T44" s="36"/>
      <c r="U44" s="36"/>
      <c r="V44" s="36"/>
      <c r="W44" s="36"/>
      <c r="X44" s="36"/>
      <c r="Y44" s="37"/>
      <c r="Z44" s="35" t="s">
        <v>40</v>
      </c>
      <c r="AA44" s="36"/>
      <c r="AB44" s="36"/>
      <c r="AC44" s="36"/>
      <c r="AD44" s="36"/>
      <c r="AE44" s="36"/>
      <c r="AF44" s="36"/>
      <c r="AG44" s="36"/>
      <c r="AH44" s="36"/>
      <c r="AI44" s="37"/>
    </row>
    <row r="45" spans="1:35" s="6" customFormat="1" ht="12" customHeight="1">
      <c r="A45" s="29" t="s">
        <v>31</v>
      </c>
      <c r="B45" s="30"/>
      <c r="C45" s="30"/>
      <c r="D45" s="30"/>
      <c r="E45" s="31"/>
      <c r="F45" s="55" t="s">
        <v>39</v>
      </c>
      <c r="G45" s="55"/>
      <c r="H45" s="55"/>
      <c r="I45" s="55"/>
      <c r="J45" s="55"/>
      <c r="K45" s="55"/>
      <c r="L45" s="55"/>
      <c r="M45" s="55"/>
      <c r="N45" s="55"/>
      <c r="O45" s="55"/>
      <c r="P45" s="35" t="s">
        <v>38</v>
      </c>
      <c r="Q45" s="36"/>
      <c r="R45" s="36"/>
      <c r="S45" s="36"/>
      <c r="T45" s="36"/>
      <c r="U45" s="36"/>
      <c r="V45" s="36"/>
      <c r="W45" s="36"/>
      <c r="X45" s="36"/>
      <c r="Y45" s="37"/>
      <c r="Z45" s="35" t="s">
        <v>37</v>
      </c>
      <c r="AA45" s="36"/>
      <c r="AB45" s="36"/>
      <c r="AC45" s="36"/>
      <c r="AD45" s="36"/>
      <c r="AE45" s="36"/>
      <c r="AF45" s="36"/>
      <c r="AG45" s="36"/>
      <c r="AH45" s="36"/>
      <c r="AI45" s="37"/>
    </row>
    <row r="46" spans="1:35" ht="13.5" customHeight="1">
      <c r="A46" s="124" t="s">
        <v>36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6"/>
    </row>
    <row r="47" spans="1:35" ht="13.5" customHeight="1">
      <c r="A47" s="127" t="s">
        <v>52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</row>
  </sheetData>
  <sheetProtection password="CA01" sheet="1" selectLockedCells="1"/>
  <mergeCells count="298">
    <mergeCell ref="A46:AI46"/>
    <mergeCell ref="A47:AI47"/>
    <mergeCell ref="AG6:AI6"/>
    <mergeCell ref="A35:O35"/>
    <mergeCell ref="A36:O36"/>
    <mergeCell ref="A37:O37"/>
    <mergeCell ref="X6:AB6"/>
    <mergeCell ref="AD6:AF6"/>
    <mergeCell ref="A39:AI39"/>
    <mergeCell ref="V32:W32"/>
    <mergeCell ref="X32:Y32"/>
    <mergeCell ref="A30:B30"/>
    <mergeCell ref="A31:B31"/>
    <mergeCell ref="Q13:R13"/>
    <mergeCell ref="C31:E31"/>
    <mergeCell ref="T32:U32"/>
    <mergeCell ref="H32:I32"/>
    <mergeCell ref="J32:K32"/>
    <mergeCell ref="L32:M32"/>
    <mergeCell ref="Z33:AI33"/>
    <mergeCell ref="A38:O38"/>
    <mergeCell ref="T35:AE35"/>
    <mergeCell ref="T36:AE36"/>
    <mergeCell ref="T37:AE37"/>
    <mergeCell ref="T38:AE38"/>
    <mergeCell ref="A33:E33"/>
    <mergeCell ref="AF35:AH35"/>
    <mergeCell ref="AF36:AH36"/>
    <mergeCell ref="AF37:AH37"/>
    <mergeCell ref="A1:AI1"/>
    <mergeCell ref="A2:AI2"/>
    <mergeCell ref="A3:AI3"/>
    <mergeCell ref="A5:F5"/>
    <mergeCell ref="A6:F6"/>
    <mergeCell ref="A7:F7"/>
    <mergeCell ref="A4:R4"/>
    <mergeCell ref="S4:AI4"/>
    <mergeCell ref="S5:V5"/>
    <mergeCell ref="S6:V6"/>
    <mergeCell ref="N32:O32"/>
    <mergeCell ref="P32:Q32"/>
    <mergeCell ref="R32:S32"/>
    <mergeCell ref="A12:H12"/>
    <mergeCell ref="S12:Z12"/>
    <mergeCell ref="S13:Z13"/>
    <mergeCell ref="A28:B28"/>
    <mergeCell ref="A29:B29"/>
    <mergeCell ref="A27:B27"/>
    <mergeCell ref="C27:E27"/>
    <mergeCell ref="AE26:AI26"/>
    <mergeCell ref="AE24:AI24"/>
    <mergeCell ref="Z25:AD25"/>
    <mergeCell ref="Z26:AD26"/>
    <mergeCell ref="Z24:AD24"/>
    <mergeCell ref="A8:F8"/>
    <mergeCell ref="S11:Z11"/>
    <mergeCell ref="Q11:R11"/>
    <mergeCell ref="A11:H11"/>
    <mergeCell ref="A13:H13"/>
    <mergeCell ref="A26:B26"/>
    <mergeCell ref="A20:B20"/>
    <mergeCell ref="A21:B21"/>
    <mergeCell ref="A22:B22"/>
    <mergeCell ref="A23:B23"/>
    <mergeCell ref="A24:B24"/>
    <mergeCell ref="A25:B25"/>
    <mergeCell ref="C30:E30"/>
    <mergeCell ref="R31:S31"/>
    <mergeCell ref="T31:U31"/>
    <mergeCell ref="V31:W31"/>
    <mergeCell ref="X31:Y31"/>
    <mergeCell ref="R30:S30"/>
    <mergeCell ref="T30:U30"/>
    <mergeCell ref="V30:W30"/>
    <mergeCell ref="X30:Y30"/>
    <mergeCell ref="F31:G31"/>
    <mergeCell ref="C29:E29"/>
    <mergeCell ref="C22:E22"/>
    <mergeCell ref="C23:E23"/>
    <mergeCell ref="C24:E24"/>
    <mergeCell ref="C25:E25"/>
    <mergeCell ref="C26:E26"/>
    <mergeCell ref="C28:E28"/>
    <mergeCell ref="H31:I31"/>
    <mergeCell ref="J31:K31"/>
    <mergeCell ref="L31:M31"/>
    <mergeCell ref="N31:O31"/>
    <mergeCell ref="P31:Q31"/>
    <mergeCell ref="F30:G30"/>
    <mergeCell ref="H30:I30"/>
    <mergeCell ref="J30:K30"/>
    <mergeCell ref="L30:M30"/>
    <mergeCell ref="N30:O30"/>
    <mergeCell ref="P30:Q30"/>
    <mergeCell ref="R28:S28"/>
    <mergeCell ref="T28:U28"/>
    <mergeCell ref="V28:W28"/>
    <mergeCell ref="X28:Y28"/>
    <mergeCell ref="F29:G29"/>
    <mergeCell ref="H29:I29"/>
    <mergeCell ref="J29:K29"/>
    <mergeCell ref="L29:M29"/>
    <mergeCell ref="N29:O29"/>
    <mergeCell ref="P29:Q29"/>
    <mergeCell ref="R27:S27"/>
    <mergeCell ref="T27:U27"/>
    <mergeCell ref="V27:W27"/>
    <mergeCell ref="X27:Y27"/>
    <mergeCell ref="F28:G28"/>
    <mergeCell ref="H28:I28"/>
    <mergeCell ref="J28:K28"/>
    <mergeCell ref="L28:M28"/>
    <mergeCell ref="N28:O28"/>
    <mergeCell ref="P27:Q27"/>
    <mergeCell ref="X25:Y25"/>
    <mergeCell ref="P28:Q28"/>
    <mergeCell ref="X26:Y26"/>
    <mergeCell ref="F27:G27"/>
    <mergeCell ref="H27:I27"/>
    <mergeCell ref="J27:K27"/>
    <mergeCell ref="L27:M27"/>
    <mergeCell ref="N27:O27"/>
    <mergeCell ref="F25:G25"/>
    <mergeCell ref="C20:E20"/>
    <mergeCell ref="C21:E21"/>
    <mergeCell ref="X20:Y20"/>
    <mergeCell ref="X21:Y21"/>
    <mergeCell ref="X19:Y19"/>
    <mergeCell ref="V20:W20"/>
    <mergeCell ref="F21:G21"/>
    <mergeCell ref="H21:I21"/>
    <mergeCell ref="S7:V7"/>
    <mergeCell ref="S8:V8"/>
    <mergeCell ref="A14:AI14"/>
    <mergeCell ref="A9:AI9"/>
    <mergeCell ref="V26:W26"/>
    <mergeCell ref="AE25:AI25"/>
    <mergeCell ref="AA11:AH11"/>
    <mergeCell ref="F17:Y17"/>
    <mergeCell ref="R18:S18"/>
    <mergeCell ref="T18:U18"/>
    <mergeCell ref="T26:U26"/>
    <mergeCell ref="X24:Y24"/>
    <mergeCell ref="F26:G26"/>
    <mergeCell ref="H26:I26"/>
    <mergeCell ref="J26:K26"/>
    <mergeCell ref="L26:M26"/>
    <mergeCell ref="N26:O26"/>
    <mergeCell ref="P26:Q26"/>
    <mergeCell ref="V24:W24"/>
    <mergeCell ref="H25:I25"/>
    <mergeCell ref="P24:Q24"/>
    <mergeCell ref="AB32:AD32"/>
    <mergeCell ref="AH32:AI32"/>
    <mergeCell ref="AE29:AI29"/>
    <mergeCell ref="Z28:AD28"/>
    <mergeCell ref="P25:Q25"/>
    <mergeCell ref="R25:S25"/>
    <mergeCell ref="T25:U25"/>
    <mergeCell ref="V25:W25"/>
    <mergeCell ref="R26:S26"/>
    <mergeCell ref="L18:M18"/>
    <mergeCell ref="A32:E32"/>
    <mergeCell ref="L25:M25"/>
    <mergeCell ref="N25:O25"/>
    <mergeCell ref="J24:K24"/>
    <mergeCell ref="L24:M24"/>
    <mergeCell ref="N24:O24"/>
    <mergeCell ref="J25:K25"/>
    <mergeCell ref="C19:E19"/>
    <mergeCell ref="A19:B19"/>
    <mergeCell ref="R22:S22"/>
    <mergeCell ref="R23:S23"/>
    <mergeCell ref="R24:S24"/>
    <mergeCell ref="T24:U24"/>
    <mergeCell ref="F33:Y33"/>
    <mergeCell ref="A16:B18"/>
    <mergeCell ref="C16:E18"/>
    <mergeCell ref="F18:G18"/>
    <mergeCell ref="H18:I18"/>
    <mergeCell ref="J18:K18"/>
    <mergeCell ref="X22:Y22"/>
    <mergeCell ref="X23:Y23"/>
    <mergeCell ref="F24:G24"/>
    <mergeCell ref="H24:I24"/>
    <mergeCell ref="AE19:AI19"/>
    <mergeCell ref="Z19:AD19"/>
    <mergeCell ref="AE21:AI21"/>
    <mergeCell ref="Z22:AD22"/>
    <mergeCell ref="Z21:AD21"/>
    <mergeCell ref="P22:Q22"/>
    <mergeCell ref="X18:Y18"/>
    <mergeCell ref="N18:O18"/>
    <mergeCell ref="P18:Q18"/>
    <mergeCell ref="T23:U23"/>
    <mergeCell ref="V23:W23"/>
    <mergeCell ref="AE22:AI22"/>
    <mergeCell ref="AE23:AI23"/>
    <mergeCell ref="AE20:AI20"/>
    <mergeCell ref="Z23:AD23"/>
    <mergeCell ref="Z20:AD20"/>
    <mergeCell ref="F22:G22"/>
    <mergeCell ref="H22:I22"/>
    <mergeCell ref="Z16:AI17"/>
    <mergeCell ref="Z18:AD18"/>
    <mergeCell ref="AE18:AI18"/>
    <mergeCell ref="F16:Y16"/>
    <mergeCell ref="J22:K22"/>
    <mergeCell ref="J21:K21"/>
    <mergeCell ref="L21:M21"/>
    <mergeCell ref="N21:O21"/>
    <mergeCell ref="F23:G23"/>
    <mergeCell ref="H23:I23"/>
    <mergeCell ref="J23:K23"/>
    <mergeCell ref="L23:M23"/>
    <mergeCell ref="N23:O23"/>
    <mergeCell ref="P23:Q23"/>
    <mergeCell ref="F45:O45"/>
    <mergeCell ref="Z27:AD27"/>
    <mergeCell ref="AE27:AI27"/>
    <mergeCell ref="G5:P5"/>
    <mergeCell ref="G6:P6"/>
    <mergeCell ref="W5:AH5"/>
    <mergeCell ref="L22:M22"/>
    <mergeCell ref="N22:O22"/>
    <mergeCell ref="T22:U22"/>
    <mergeCell ref="V22:W22"/>
    <mergeCell ref="A45:E45"/>
    <mergeCell ref="A34:AI34"/>
    <mergeCell ref="Z42:AI42"/>
    <mergeCell ref="P38:R38"/>
    <mergeCell ref="P36:R36"/>
    <mergeCell ref="F43:O43"/>
    <mergeCell ref="F42:O42"/>
    <mergeCell ref="P42:Y42"/>
    <mergeCell ref="F44:O44"/>
    <mergeCell ref="A41:E42"/>
    <mergeCell ref="Z45:AI45"/>
    <mergeCell ref="AA12:AH12"/>
    <mergeCell ref="P35:R35"/>
    <mergeCell ref="P37:R37"/>
    <mergeCell ref="F41:AI41"/>
    <mergeCell ref="P43:Y43"/>
    <mergeCell ref="F32:G32"/>
    <mergeCell ref="Z29:AD29"/>
    <mergeCell ref="R29:S29"/>
    <mergeCell ref="T29:U29"/>
    <mergeCell ref="G7:P7"/>
    <mergeCell ref="G8:P8"/>
    <mergeCell ref="W8:AH8"/>
    <mergeCell ref="W7:AH7"/>
    <mergeCell ref="H20:I20"/>
    <mergeCell ref="J20:K20"/>
    <mergeCell ref="A10:AI10"/>
    <mergeCell ref="A15:R15"/>
    <mergeCell ref="S15:Y15"/>
    <mergeCell ref="V18:W18"/>
    <mergeCell ref="F20:G20"/>
    <mergeCell ref="A44:E44"/>
    <mergeCell ref="P44:Y44"/>
    <mergeCell ref="P45:Y45"/>
    <mergeCell ref="Z43:AI43"/>
    <mergeCell ref="T20:U20"/>
    <mergeCell ref="P21:Q21"/>
    <mergeCell ref="R21:S21"/>
    <mergeCell ref="T21:U21"/>
    <mergeCell ref="V21:W21"/>
    <mergeCell ref="A43:E43"/>
    <mergeCell ref="A40:AI40"/>
    <mergeCell ref="Z44:AI44"/>
    <mergeCell ref="F19:G19"/>
    <mergeCell ref="H19:I19"/>
    <mergeCell ref="J19:K19"/>
    <mergeCell ref="L19:M19"/>
    <mergeCell ref="N19:O19"/>
    <mergeCell ref="L20:M20"/>
    <mergeCell ref="I11:P11"/>
    <mergeCell ref="I12:P12"/>
    <mergeCell ref="AA13:AH13"/>
    <mergeCell ref="R19:S19"/>
    <mergeCell ref="T19:U19"/>
    <mergeCell ref="AF38:AH38"/>
    <mergeCell ref="N20:O20"/>
    <mergeCell ref="P20:Q20"/>
    <mergeCell ref="R20:S20"/>
    <mergeCell ref="V29:W29"/>
    <mergeCell ref="V19:W19"/>
    <mergeCell ref="Q12:R12"/>
    <mergeCell ref="P19:Q19"/>
    <mergeCell ref="AE30:AI30"/>
    <mergeCell ref="AE31:AI31"/>
    <mergeCell ref="AE28:AI28"/>
    <mergeCell ref="I13:P13"/>
    <mergeCell ref="X29:Y29"/>
    <mergeCell ref="Z31:AD31"/>
    <mergeCell ref="Z30:AD30"/>
  </mergeCells>
  <conditionalFormatting sqref="P35:R38">
    <cfRule type="containsErrors" priority="9" dxfId="3" stopIfTrue="1">
      <formula>ISERROR(P35)</formula>
    </cfRule>
  </conditionalFormatting>
  <conditionalFormatting sqref="AF35:AH38">
    <cfRule type="containsErrors" priority="7" dxfId="3" stopIfTrue="1">
      <formula>ISERROR(AF35)</formula>
    </cfRule>
  </conditionalFormatting>
  <conditionalFormatting sqref="AA11:AH12">
    <cfRule type="cellIs" priority="6" dxfId="3" operator="equal" stopIfTrue="1">
      <formula>0</formula>
    </cfRule>
  </conditionalFormatting>
  <conditionalFormatting sqref="F33:Z33 AB32:AD32 AH32:AI32 F32 H32:Y32">
    <cfRule type="cellIs" priority="5" dxfId="3" operator="equal" stopIfTrue="1">
      <formula>0</formula>
    </cfRule>
  </conditionalFormatting>
  <conditionalFormatting sqref="P35:R35">
    <cfRule type="cellIs" priority="4" dxfId="3" operator="equal" stopIfTrue="1">
      <formula>0</formula>
    </cfRule>
  </conditionalFormatting>
  <conditionalFormatting sqref="G5:P8 I11:P13 W5:AH5 W7:AH8 AA13:AH13">
    <cfRule type="cellIs" priority="3" dxfId="0" operator="equal" stopIfTrue="1">
      <formula>0</formula>
    </cfRule>
  </conditionalFormatting>
  <conditionalFormatting sqref="P38:R38">
    <cfRule type="cellIs" priority="2" dxfId="0" operator="equal" stopIfTrue="1">
      <formula>0</formula>
    </cfRule>
  </conditionalFormatting>
  <conditionalFormatting sqref="S15">
    <cfRule type="containsBlanks" priority="1" dxfId="0" stopIfTrue="1">
      <formula>LEN(TRIM(S15))=0</formula>
    </cfRule>
  </conditionalFormatting>
  <printOptions horizontalCentered="1"/>
  <pageMargins left="0.5" right="0.5" top="0.4" bottom="0.25" header="0.5" footer="0.5"/>
  <pageSetup horizontalDpi="600" verticalDpi="600" orientation="portrait" r:id="rId3"/>
  <headerFooter alignWithMargins="0">
    <oddHeader>&amp;R&amp;6Form 750-020-07
TRAFFIC ENGINEERING
10/15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Kittelson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Benazir Portal</dc:creator>
  <cp:keywords/>
  <dc:description/>
  <cp:lastModifiedBy>to962gh</cp:lastModifiedBy>
  <cp:lastPrinted>2015-02-18T19:30:24Z</cp:lastPrinted>
  <dcterms:created xsi:type="dcterms:W3CDTF">2001-10-09T19:24:54Z</dcterms:created>
  <dcterms:modified xsi:type="dcterms:W3CDTF">2017-04-06T18:14:25Z</dcterms:modified>
  <cp:category/>
  <cp:version/>
  <cp:contentType/>
  <cp:contentStatus/>
</cp:coreProperties>
</file>