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ANUAL_FDOT_LR_071315\"/>
    </mc:Choice>
  </mc:AlternateContent>
  <bookViews>
    <workbookView xWindow="0" yWindow="0" windowWidth="25200" windowHeight="12570" tabRatio="434"/>
  </bookViews>
  <sheets>
    <sheet name="SUMMARY" sheetId="18" r:id="rId1"/>
    <sheet name="MANUAL" sheetId="22" r:id="rId2"/>
    <sheet name="LL" sheetId="25" r:id="rId3"/>
    <sheet name="VEH_1SPAN" sheetId="26" r:id="rId4"/>
    <sheet name="VEH_2SPAN" sheetId="28" r:id="rId5"/>
  </sheets>
  <definedNames>
    <definedName name="_xlnm._FilterDatabase" localSheetId="3" hidden="1">VEH_1SPAN!$A$3:$L$154</definedName>
    <definedName name="_xlnm._FilterDatabase" localSheetId="4" hidden="1">VEH_2SPAN!$A$3:$L$343</definedName>
    <definedName name="_xlnm.Print_Area" localSheetId="0">OFFSET(SUMMARY!$A$1,0,0,SUMMARY!$V$8,16)</definedName>
  </definedNames>
  <calcPr calcId="152511"/>
</workbook>
</file>

<file path=xl/calcChain.xml><?xml version="1.0" encoding="utf-8"?>
<calcChain xmlns="http://schemas.openxmlformats.org/spreadsheetml/2006/main">
  <c r="N222" i="22" l="1"/>
  <c r="O222" i="22"/>
  <c r="P222" i="22" s="1"/>
  <c r="N13" i="28"/>
  <c r="N12" i="28"/>
  <c r="N11" i="28"/>
  <c r="N10" i="28"/>
  <c r="N9" i="28"/>
  <c r="N8" i="28"/>
  <c r="N7" i="28"/>
  <c r="N6" i="28"/>
  <c r="N5" i="28"/>
  <c r="N4" i="28"/>
  <c r="N13" i="26"/>
  <c r="N12" i="26"/>
  <c r="N11" i="26"/>
  <c r="N10" i="26"/>
  <c r="N9" i="26"/>
  <c r="N8" i="26"/>
  <c r="N7" i="26"/>
  <c r="N6" i="26"/>
  <c r="N5" i="26"/>
  <c r="N4" i="26"/>
  <c r="O361" i="22" l="1"/>
  <c r="P361" i="22" s="1"/>
  <c r="N361" i="22"/>
  <c r="O353" i="22"/>
  <c r="P353" i="22" s="1"/>
  <c r="N353" i="22"/>
  <c r="O343" i="22"/>
  <c r="P343" i="22" s="1"/>
  <c r="N343" i="22"/>
  <c r="O333" i="22"/>
  <c r="P333" i="22" s="1"/>
  <c r="N333" i="22"/>
  <c r="O322" i="22"/>
  <c r="P322" i="22" s="1"/>
  <c r="N322" i="22"/>
  <c r="O313" i="22"/>
  <c r="P313" i="22" s="1"/>
  <c r="N313" i="22"/>
  <c r="O303" i="22"/>
  <c r="P303" i="22" s="1"/>
  <c r="N303" i="22"/>
  <c r="O294" i="22"/>
  <c r="P294" i="22"/>
  <c r="N294" i="22"/>
  <c r="O285" i="22"/>
  <c r="P285" i="22" s="1"/>
  <c r="N285" i="22"/>
  <c r="O280" i="22"/>
  <c r="P280" i="22"/>
  <c r="N280" i="22"/>
  <c r="O272" i="22"/>
  <c r="P272" i="22" s="1"/>
  <c r="N272" i="22"/>
  <c r="O266" i="22"/>
  <c r="P266" i="22" s="1"/>
  <c r="N266" i="22"/>
  <c r="O260" i="22"/>
  <c r="P260" i="22" s="1"/>
  <c r="N260" i="22"/>
  <c r="O255" i="22"/>
  <c r="P255" i="22" s="1"/>
  <c r="N255" i="22"/>
  <c r="O251" i="22"/>
  <c r="P251" i="22" s="1"/>
  <c r="N251" i="22"/>
  <c r="O246" i="22"/>
  <c r="P246" i="22" s="1"/>
  <c r="N246" i="22"/>
  <c r="O242" i="22"/>
  <c r="P242" i="22" s="1"/>
  <c r="N242" i="22"/>
  <c r="O239" i="22"/>
  <c r="P239" i="22" s="1"/>
  <c r="N239" i="22"/>
  <c r="O235" i="22"/>
  <c r="P235" i="22" s="1"/>
  <c r="N235" i="22"/>
  <c r="B209" i="22" l="1"/>
  <c r="B208" i="22"/>
  <c r="B207" i="22"/>
  <c r="B206" i="22"/>
  <c r="B205" i="22"/>
  <c r="B204" i="22"/>
  <c r="B203" i="22"/>
  <c r="B202" i="22"/>
  <c r="B201" i="22"/>
  <c r="B200" i="22"/>
  <c r="B199" i="22"/>
  <c r="B198" i="22"/>
  <c r="B197" i="22"/>
  <c r="B196" i="22"/>
  <c r="O11" i="18" l="1"/>
  <c r="D12" i="18"/>
  <c r="F146" i="22" l="1"/>
  <c r="F148" i="22"/>
  <c r="F147" i="22"/>
  <c r="F145" i="22"/>
  <c r="F144" i="22"/>
  <c r="F143" i="22"/>
  <c r="F142" i="22"/>
  <c r="E194" i="22" l="1"/>
  <c r="G197" i="22"/>
  <c r="H197" i="22"/>
  <c r="I197" i="22"/>
  <c r="J197" i="22"/>
  <c r="K197" i="22"/>
  <c r="L197" i="22"/>
  <c r="G198" i="22"/>
  <c r="H198" i="22"/>
  <c r="I198" i="22"/>
  <c r="J198" i="22"/>
  <c r="K198" i="22"/>
  <c r="L198" i="22"/>
  <c r="G199" i="22"/>
  <c r="H199" i="22"/>
  <c r="I199" i="22"/>
  <c r="J199" i="22"/>
  <c r="K199" i="22"/>
  <c r="L199" i="22"/>
  <c r="G200" i="22"/>
  <c r="H200" i="22"/>
  <c r="I200" i="22"/>
  <c r="J200" i="22"/>
  <c r="K200" i="22"/>
  <c r="L200" i="22"/>
  <c r="G201" i="22"/>
  <c r="H201" i="22"/>
  <c r="I201" i="22"/>
  <c r="J201" i="22"/>
  <c r="K201" i="22"/>
  <c r="L201" i="22"/>
  <c r="G202" i="22"/>
  <c r="H202" i="22"/>
  <c r="I202" i="22"/>
  <c r="J202" i="22"/>
  <c r="K202" i="22"/>
  <c r="L202" i="22"/>
  <c r="G203" i="22"/>
  <c r="H203" i="22"/>
  <c r="I203" i="22"/>
  <c r="J203" i="22"/>
  <c r="K203" i="22"/>
  <c r="L203" i="22"/>
  <c r="G204" i="22"/>
  <c r="H204" i="22"/>
  <c r="I204" i="22"/>
  <c r="J204" i="22"/>
  <c r="K204" i="22"/>
  <c r="L204" i="22"/>
  <c r="G205" i="22"/>
  <c r="H205" i="22"/>
  <c r="I205" i="22"/>
  <c r="J205" i="22"/>
  <c r="K205" i="22"/>
  <c r="L205" i="22"/>
  <c r="G206" i="22"/>
  <c r="H206" i="22"/>
  <c r="I206" i="22"/>
  <c r="J206" i="22"/>
  <c r="K206" i="22"/>
  <c r="L206" i="22"/>
  <c r="G207" i="22"/>
  <c r="H207" i="22"/>
  <c r="I207" i="22"/>
  <c r="J207" i="22"/>
  <c r="K207" i="22"/>
  <c r="L207" i="22"/>
  <c r="G208" i="22"/>
  <c r="H208" i="22"/>
  <c r="I208" i="22"/>
  <c r="J208" i="22"/>
  <c r="K208" i="22"/>
  <c r="L208" i="22"/>
  <c r="G209" i="22"/>
  <c r="H209" i="22"/>
  <c r="I209" i="22"/>
  <c r="J209" i="22"/>
  <c r="K209" i="22"/>
  <c r="L209" i="22"/>
  <c r="L196" i="22"/>
  <c r="K196" i="22"/>
  <c r="J196" i="22"/>
  <c r="I196" i="22"/>
  <c r="H196" i="22"/>
  <c r="G196" i="22"/>
  <c r="E208" i="22" l="1"/>
  <c r="E206" i="22"/>
  <c r="E204" i="22"/>
  <c r="E202" i="22"/>
  <c r="C202" i="22"/>
  <c r="E198" i="22"/>
  <c r="E196" i="22"/>
  <c r="D196" i="22"/>
  <c r="C196" i="22"/>
  <c r="D209" i="22"/>
  <c r="C208" i="22"/>
  <c r="D207" i="22"/>
  <c r="C206" i="22"/>
  <c r="D205" i="22"/>
  <c r="C204" i="22"/>
  <c r="D203" i="22"/>
  <c r="D201" i="22"/>
  <c r="E200" i="22"/>
  <c r="C200" i="22"/>
  <c r="D199" i="22"/>
  <c r="C198" i="22"/>
  <c r="D197" i="22"/>
  <c r="C209" i="22"/>
  <c r="E207" i="22"/>
  <c r="D206" i="22"/>
  <c r="E205" i="22"/>
  <c r="E203" i="22"/>
  <c r="D202" i="22"/>
  <c r="C201" i="22"/>
  <c r="E199" i="22"/>
  <c r="D198" i="22"/>
  <c r="C197" i="22"/>
  <c r="E209" i="22"/>
  <c r="D208" i="22"/>
  <c r="C207" i="22"/>
  <c r="C205" i="22"/>
  <c r="D204" i="22"/>
  <c r="C203" i="22"/>
  <c r="E201" i="22"/>
  <c r="D200" i="22"/>
  <c r="C199" i="22"/>
  <c r="E197" i="22"/>
  <c r="D194" i="22" l="1"/>
  <c r="C194" i="22"/>
  <c r="X188" i="22"/>
  <c r="W188" i="22"/>
  <c r="V188" i="22"/>
  <c r="U188" i="22"/>
  <c r="T188" i="22"/>
  <c r="S188" i="22"/>
  <c r="R188" i="22"/>
  <c r="Q188" i="22"/>
  <c r="P188" i="22"/>
  <c r="O188" i="22"/>
  <c r="N188" i="22"/>
  <c r="L188" i="22"/>
  <c r="K188" i="22"/>
  <c r="J188" i="22"/>
  <c r="I188" i="22"/>
  <c r="H188" i="22"/>
  <c r="G188" i="22"/>
  <c r="F188" i="22"/>
  <c r="E188" i="22"/>
  <c r="D188" i="22"/>
  <c r="C188" i="22"/>
  <c r="B188" i="22"/>
  <c r="X187" i="22"/>
  <c r="W187" i="22"/>
  <c r="V187" i="22"/>
  <c r="U187" i="22"/>
  <c r="T187" i="22"/>
  <c r="S187" i="22"/>
  <c r="R187" i="22"/>
  <c r="Q187" i="22"/>
  <c r="P187" i="22"/>
  <c r="O187" i="22"/>
  <c r="N187" i="22"/>
  <c r="L187" i="22"/>
  <c r="K187" i="22"/>
  <c r="J187" i="22"/>
  <c r="I187" i="22"/>
  <c r="H187" i="22"/>
  <c r="G187" i="22"/>
  <c r="F187" i="22"/>
  <c r="E187" i="22"/>
  <c r="D187" i="22"/>
  <c r="C187" i="22"/>
  <c r="B187" i="22"/>
  <c r="X186" i="22"/>
  <c r="W186" i="22"/>
  <c r="V186" i="22"/>
  <c r="U186" i="22"/>
  <c r="T186" i="22"/>
  <c r="S186" i="22"/>
  <c r="R186" i="22"/>
  <c r="Q186" i="22"/>
  <c r="P186" i="22"/>
  <c r="O186" i="22"/>
  <c r="N186" i="22"/>
  <c r="L186" i="22"/>
  <c r="K186" i="22"/>
  <c r="J186" i="22"/>
  <c r="I186" i="22"/>
  <c r="H186" i="22"/>
  <c r="G186" i="22"/>
  <c r="F186" i="22"/>
  <c r="E186" i="22"/>
  <c r="D186" i="22"/>
  <c r="C186" i="22"/>
  <c r="B186" i="22"/>
  <c r="X185" i="22"/>
  <c r="W185" i="22"/>
  <c r="V185" i="22"/>
  <c r="U185" i="22"/>
  <c r="T185" i="22"/>
  <c r="S185" i="22"/>
  <c r="R185" i="22"/>
  <c r="Q185" i="22"/>
  <c r="P185" i="22"/>
  <c r="O185" i="22"/>
  <c r="N185" i="22"/>
  <c r="L185" i="22"/>
  <c r="K185" i="22"/>
  <c r="J185" i="22"/>
  <c r="I185" i="22"/>
  <c r="H185" i="22"/>
  <c r="G185" i="22"/>
  <c r="F185" i="22"/>
  <c r="E185" i="22"/>
  <c r="D185" i="22"/>
  <c r="C185" i="22"/>
  <c r="B185" i="22"/>
  <c r="X184" i="22"/>
  <c r="W184" i="22"/>
  <c r="V184" i="22"/>
  <c r="U184" i="22"/>
  <c r="T184" i="22"/>
  <c r="S184" i="22"/>
  <c r="R184" i="22"/>
  <c r="Q184" i="22"/>
  <c r="P184" i="22"/>
  <c r="O184" i="22"/>
  <c r="N184" i="22"/>
  <c r="L184" i="22"/>
  <c r="K184" i="22"/>
  <c r="J184" i="22"/>
  <c r="I184" i="22"/>
  <c r="H184" i="22"/>
  <c r="G184" i="22"/>
  <c r="F184" i="22"/>
  <c r="E184" i="22"/>
  <c r="D184" i="22"/>
  <c r="C184" i="22"/>
  <c r="B184" i="22"/>
  <c r="X183" i="22"/>
  <c r="W183" i="22"/>
  <c r="V183" i="22"/>
  <c r="U183" i="22"/>
  <c r="T183" i="22"/>
  <c r="S183" i="22"/>
  <c r="R183" i="22"/>
  <c r="Q183" i="22"/>
  <c r="P183" i="22"/>
  <c r="O183" i="22"/>
  <c r="N183" i="22"/>
  <c r="L183" i="22"/>
  <c r="K183" i="22"/>
  <c r="J183" i="22"/>
  <c r="I183" i="22"/>
  <c r="H183" i="22"/>
  <c r="G183" i="22"/>
  <c r="F183" i="22"/>
  <c r="E183" i="22"/>
  <c r="D183" i="22"/>
  <c r="C183" i="22"/>
  <c r="B183" i="22"/>
  <c r="X182" i="22"/>
  <c r="W182" i="22"/>
  <c r="V182" i="22"/>
  <c r="U182" i="22"/>
  <c r="T182" i="22"/>
  <c r="S182" i="22"/>
  <c r="R182" i="22"/>
  <c r="Q182" i="22"/>
  <c r="P182" i="22"/>
  <c r="O182" i="22"/>
  <c r="N182" i="22"/>
  <c r="L182" i="22"/>
  <c r="K182" i="22"/>
  <c r="J182" i="22"/>
  <c r="I182" i="22"/>
  <c r="H182" i="22"/>
  <c r="G182" i="22"/>
  <c r="F182" i="22"/>
  <c r="E182" i="22"/>
  <c r="D182" i="22"/>
  <c r="C182" i="22"/>
  <c r="B182" i="22"/>
  <c r="X181" i="22"/>
  <c r="W181" i="22"/>
  <c r="V181" i="22"/>
  <c r="U181" i="22"/>
  <c r="T181" i="22"/>
  <c r="S181" i="22"/>
  <c r="R181" i="22"/>
  <c r="Q181" i="22"/>
  <c r="P181" i="22"/>
  <c r="O181" i="22"/>
  <c r="N181" i="22"/>
  <c r="L181" i="22"/>
  <c r="K181" i="22"/>
  <c r="J181" i="22"/>
  <c r="I181" i="22"/>
  <c r="H181" i="22"/>
  <c r="G181" i="22"/>
  <c r="F181" i="22"/>
  <c r="E181" i="22"/>
  <c r="D181" i="22"/>
  <c r="C181" i="22"/>
  <c r="B181" i="22"/>
  <c r="X180" i="22"/>
  <c r="W180" i="22"/>
  <c r="V180" i="22"/>
  <c r="U180" i="22"/>
  <c r="T180" i="22"/>
  <c r="S180" i="22"/>
  <c r="R180" i="22"/>
  <c r="Q180" i="22"/>
  <c r="P180" i="22"/>
  <c r="O180" i="22"/>
  <c r="N180" i="22"/>
  <c r="L180" i="22"/>
  <c r="K180" i="22"/>
  <c r="J180" i="22"/>
  <c r="I180" i="22"/>
  <c r="H180" i="22"/>
  <c r="G180" i="22"/>
  <c r="F180" i="22"/>
  <c r="E180" i="22"/>
  <c r="D180" i="22"/>
  <c r="C180" i="22"/>
  <c r="B180" i="22"/>
  <c r="X179" i="22"/>
  <c r="W179" i="22"/>
  <c r="V179" i="22"/>
  <c r="U179" i="22"/>
  <c r="T179" i="22"/>
  <c r="S179" i="22"/>
  <c r="R179" i="22"/>
  <c r="Q179" i="22"/>
  <c r="P179" i="22"/>
  <c r="O179" i="22"/>
  <c r="N179" i="22"/>
  <c r="L179" i="22"/>
  <c r="K179" i="22"/>
  <c r="J179" i="22"/>
  <c r="I179" i="22"/>
  <c r="H179" i="22"/>
  <c r="G179" i="22"/>
  <c r="F179" i="22"/>
  <c r="E179" i="22"/>
  <c r="D179" i="22"/>
  <c r="C179" i="22"/>
  <c r="B179" i="22"/>
  <c r="X178" i="22"/>
  <c r="W178" i="22"/>
  <c r="V178" i="22"/>
  <c r="U178" i="22"/>
  <c r="T178" i="22"/>
  <c r="S178" i="22"/>
  <c r="R178" i="22"/>
  <c r="Q178" i="22"/>
  <c r="P178" i="22"/>
  <c r="O178" i="22"/>
  <c r="N178" i="22"/>
  <c r="L178" i="22"/>
  <c r="K178" i="22"/>
  <c r="J178" i="22"/>
  <c r="I178" i="22"/>
  <c r="H178" i="22"/>
  <c r="G178" i="22"/>
  <c r="F178" i="22"/>
  <c r="E178" i="22"/>
  <c r="D178" i="22"/>
  <c r="C178" i="22"/>
  <c r="B178" i="22"/>
  <c r="X177" i="22"/>
  <c r="W177" i="22"/>
  <c r="V177" i="22"/>
  <c r="U177" i="22"/>
  <c r="T177" i="22"/>
  <c r="S177" i="22"/>
  <c r="R177" i="22"/>
  <c r="Q177" i="22"/>
  <c r="P177" i="22"/>
  <c r="O177" i="22"/>
  <c r="N177" i="22"/>
  <c r="L177" i="22"/>
  <c r="K177" i="22"/>
  <c r="J177" i="22"/>
  <c r="I177" i="22"/>
  <c r="H177" i="22"/>
  <c r="G177" i="22"/>
  <c r="F177" i="22"/>
  <c r="E177" i="22"/>
  <c r="D177" i="22"/>
  <c r="C177" i="22"/>
  <c r="B177" i="22"/>
  <c r="X176" i="22"/>
  <c r="W176" i="22"/>
  <c r="V176" i="22"/>
  <c r="U176" i="22"/>
  <c r="T176" i="22"/>
  <c r="S176" i="22"/>
  <c r="R176" i="22"/>
  <c r="Q176" i="22"/>
  <c r="P176" i="22"/>
  <c r="O176" i="22"/>
  <c r="N176" i="22"/>
  <c r="L176" i="22"/>
  <c r="K176" i="22"/>
  <c r="J176" i="22"/>
  <c r="I176" i="22"/>
  <c r="H176" i="22"/>
  <c r="G176" i="22"/>
  <c r="F176" i="22"/>
  <c r="E176" i="22"/>
  <c r="D176" i="22"/>
  <c r="C176" i="22"/>
  <c r="B176" i="22"/>
  <c r="X175" i="22"/>
  <c r="W175" i="22"/>
  <c r="V175" i="22"/>
  <c r="U175" i="22"/>
  <c r="T175" i="22"/>
  <c r="S175" i="22"/>
  <c r="R175" i="22"/>
  <c r="Q175" i="22"/>
  <c r="P175" i="22"/>
  <c r="O175" i="22"/>
  <c r="N175" i="22"/>
  <c r="L175" i="22"/>
  <c r="K175" i="22"/>
  <c r="J175" i="22"/>
  <c r="I175" i="22"/>
  <c r="H175" i="22"/>
  <c r="G175" i="22"/>
  <c r="F175" i="22"/>
  <c r="E175" i="22"/>
  <c r="D175" i="22"/>
  <c r="C175" i="22"/>
  <c r="B175" i="22"/>
  <c r="X174" i="22"/>
  <c r="W174" i="22"/>
  <c r="V174" i="22"/>
  <c r="U174" i="22"/>
  <c r="T174" i="22"/>
  <c r="S174" i="22"/>
  <c r="R174" i="22"/>
  <c r="Q174" i="22"/>
  <c r="L174" i="22"/>
  <c r="K174" i="22"/>
  <c r="J174" i="22"/>
  <c r="I174" i="22"/>
  <c r="H174" i="22"/>
  <c r="G174" i="22"/>
  <c r="F174" i="22"/>
  <c r="E174" i="22"/>
  <c r="X173" i="22"/>
  <c r="W173" i="22"/>
  <c r="V173" i="22"/>
  <c r="U173" i="22"/>
  <c r="T173" i="22"/>
  <c r="S173" i="22"/>
  <c r="R173" i="22"/>
  <c r="Q173" i="22"/>
  <c r="L173" i="22"/>
  <c r="K173" i="22"/>
  <c r="J173" i="22"/>
  <c r="I173" i="22"/>
  <c r="H173" i="22"/>
  <c r="G173" i="22"/>
  <c r="F173" i="22"/>
  <c r="E173" i="22"/>
  <c r="Y169" i="22"/>
  <c r="X169" i="22"/>
  <c r="W169" i="22"/>
  <c r="V169" i="22"/>
  <c r="U169" i="22"/>
  <c r="T169" i="22"/>
  <c r="S169" i="22"/>
  <c r="R169" i="22"/>
  <c r="Q169" i="22"/>
  <c r="P169" i="22"/>
  <c r="O169" i="22"/>
  <c r="N169" i="22"/>
  <c r="M169" i="22"/>
  <c r="L169" i="22"/>
  <c r="K169" i="22"/>
  <c r="J169" i="22"/>
  <c r="I169" i="22"/>
  <c r="H169" i="22"/>
  <c r="G169" i="22"/>
  <c r="F169" i="22"/>
  <c r="E169" i="22"/>
  <c r="D169" i="22"/>
  <c r="C169" i="22"/>
  <c r="B169" i="22"/>
  <c r="Y168" i="22"/>
  <c r="X168" i="22"/>
  <c r="W168" i="22"/>
  <c r="V168" i="22"/>
  <c r="U168" i="22"/>
  <c r="T168" i="22"/>
  <c r="S168" i="22"/>
  <c r="R168" i="22"/>
  <c r="Q168" i="22"/>
  <c r="P168" i="22"/>
  <c r="O168" i="22"/>
  <c r="N168" i="22"/>
  <c r="M168" i="22"/>
  <c r="L168" i="22"/>
  <c r="K168" i="22"/>
  <c r="J168" i="22"/>
  <c r="I168" i="22"/>
  <c r="H168" i="22"/>
  <c r="G168" i="22"/>
  <c r="F168" i="22"/>
  <c r="E168" i="22"/>
  <c r="D168" i="22"/>
  <c r="C168" i="22"/>
  <c r="B168" i="22"/>
  <c r="Y167" i="22"/>
  <c r="X167" i="22"/>
  <c r="W167" i="22"/>
  <c r="V167" i="22"/>
  <c r="U167" i="22"/>
  <c r="T167" i="22"/>
  <c r="S167" i="22"/>
  <c r="R167" i="22"/>
  <c r="Q167" i="22"/>
  <c r="P167" i="22"/>
  <c r="O167" i="22"/>
  <c r="N167" i="22"/>
  <c r="M167" i="22"/>
  <c r="L167" i="22"/>
  <c r="K167" i="22"/>
  <c r="J167" i="22"/>
  <c r="I167" i="22"/>
  <c r="H167" i="22"/>
  <c r="G167" i="22"/>
  <c r="F167" i="22"/>
  <c r="E167" i="22"/>
  <c r="D167" i="22"/>
  <c r="C167" i="22"/>
  <c r="B167" i="22"/>
  <c r="Y166" i="22"/>
  <c r="X166" i="22"/>
  <c r="W166" i="22"/>
  <c r="V166" i="22"/>
  <c r="U166" i="22"/>
  <c r="T166" i="22"/>
  <c r="S166" i="22"/>
  <c r="R166" i="22"/>
  <c r="Q166" i="22"/>
  <c r="P166" i="22"/>
  <c r="O166" i="22"/>
  <c r="N166" i="22"/>
  <c r="M166" i="22"/>
  <c r="L166" i="22"/>
  <c r="K166" i="22"/>
  <c r="J166" i="22"/>
  <c r="I166" i="22"/>
  <c r="H166" i="22"/>
  <c r="G166" i="22"/>
  <c r="F166" i="22"/>
  <c r="E166" i="22"/>
  <c r="D166" i="22"/>
  <c r="C166" i="22"/>
  <c r="B166" i="22"/>
  <c r="Y165" i="22"/>
  <c r="X165" i="22"/>
  <c r="W165" i="22"/>
  <c r="V165" i="22"/>
  <c r="U165" i="22"/>
  <c r="T165" i="22"/>
  <c r="S165" i="22"/>
  <c r="R165" i="22"/>
  <c r="Q165" i="22"/>
  <c r="P165" i="22"/>
  <c r="O165" i="22"/>
  <c r="N165" i="22"/>
  <c r="M165" i="22"/>
  <c r="L165" i="22"/>
  <c r="K165" i="22"/>
  <c r="J165" i="22"/>
  <c r="I165" i="22"/>
  <c r="H165" i="22"/>
  <c r="G165" i="22"/>
  <c r="F165" i="22"/>
  <c r="E165" i="22"/>
  <c r="D165" i="22"/>
  <c r="C165" i="22"/>
  <c r="B165" i="22"/>
  <c r="Y164" i="22"/>
  <c r="X164" i="22"/>
  <c r="W164" i="22"/>
  <c r="V164" i="22"/>
  <c r="U164" i="22"/>
  <c r="T164" i="22"/>
  <c r="S164" i="22"/>
  <c r="R164" i="22"/>
  <c r="Q164" i="22"/>
  <c r="P164" i="22"/>
  <c r="O164" i="22"/>
  <c r="N164" i="22"/>
  <c r="M164" i="22"/>
  <c r="L164" i="22"/>
  <c r="K164" i="22"/>
  <c r="J164" i="22"/>
  <c r="I164" i="22"/>
  <c r="H164" i="22"/>
  <c r="G164" i="22"/>
  <c r="F164" i="22"/>
  <c r="E164" i="22"/>
  <c r="D164" i="22"/>
  <c r="C164" i="22"/>
  <c r="B164" i="22"/>
  <c r="Y163" i="22"/>
  <c r="X163" i="22"/>
  <c r="W163" i="22"/>
  <c r="V163" i="22"/>
  <c r="U163" i="22"/>
  <c r="T163" i="22"/>
  <c r="S163" i="22"/>
  <c r="R163" i="22"/>
  <c r="Q163" i="22"/>
  <c r="P163" i="22"/>
  <c r="O163" i="22"/>
  <c r="N163" i="22"/>
  <c r="M163" i="22"/>
  <c r="L163" i="22"/>
  <c r="K163" i="22"/>
  <c r="J163" i="22"/>
  <c r="I163" i="22"/>
  <c r="H163" i="22"/>
  <c r="G163" i="22"/>
  <c r="F163" i="22"/>
  <c r="E163" i="22"/>
  <c r="D163" i="22"/>
  <c r="C163" i="22"/>
  <c r="B163" i="22"/>
  <c r="Y162" i="22"/>
  <c r="X162" i="22"/>
  <c r="W162" i="22"/>
  <c r="V162" i="22"/>
  <c r="U162" i="22"/>
  <c r="T162" i="22"/>
  <c r="S162" i="22"/>
  <c r="R162" i="22"/>
  <c r="Q162" i="22"/>
  <c r="P162" i="22"/>
  <c r="O162" i="22"/>
  <c r="N162" i="22"/>
  <c r="M162" i="22"/>
  <c r="L162" i="22"/>
  <c r="K162" i="22"/>
  <c r="J162" i="22"/>
  <c r="I162" i="22"/>
  <c r="H162" i="22"/>
  <c r="G162" i="22"/>
  <c r="F162" i="22"/>
  <c r="E162" i="22"/>
  <c r="D162" i="22"/>
  <c r="C162" i="22"/>
  <c r="B162" i="22"/>
  <c r="Y161" i="22"/>
  <c r="X161" i="22"/>
  <c r="W161" i="22"/>
  <c r="V161" i="22"/>
  <c r="U161" i="22"/>
  <c r="T161" i="22"/>
  <c r="S161" i="22"/>
  <c r="R161" i="22"/>
  <c r="Q161" i="22"/>
  <c r="P161" i="22"/>
  <c r="O161" i="22"/>
  <c r="N161" i="22"/>
  <c r="M161" i="22"/>
  <c r="L161" i="22"/>
  <c r="K161" i="22"/>
  <c r="J161" i="22"/>
  <c r="I161" i="22"/>
  <c r="H161" i="22"/>
  <c r="G161" i="22"/>
  <c r="F161" i="22"/>
  <c r="E161" i="22"/>
  <c r="D161" i="22"/>
  <c r="C161" i="22"/>
  <c r="B161" i="22"/>
  <c r="Y160" i="22"/>
  <c r="X160" i="22"/>
  <c r="W160" i="22"/>
  <c r="V160" i="22"/>
  <c r="U160" i="22"/>
  <c r="T160" i="22"/>
  <c r="S160" i="22"/>
  <c r="R160" i="22"/>
  <c r="Q160" i="22"/>
  <c r="P160" i="22"/>
  <c r="O160" i="22"/>
  <c r="N160" i="22"/>
  <c r="M160" i="22"/>
  <c r="L160" i="22"/>
  <c r="K160" i="22"/>
  <c r="J160" i="22"/>
  <c r="I160" i="22"/>
  <c r="H160" i="22"/>
  <c r="G160" i="22"/>
  <c r="F160" i="22"/>
  <c r="E160" i="22"/>
  <c r="D160" i="22"/>
  <c r="C160" i="22"/>
  <c r="B160" i="22"/>
  <c r="Y159" i="22"/>
  <c r="X159" i="22"/>
  <c r="W159" i="22"/>
  <c r="V159" i="22"/>
  <c r="U159" i="22"/>
  <c r="T159" i="22"/>
  <c r="S159" i="22"/>
  <c r="R159" i="22"/>
  <c r="Q159" i="22"/>
  <c r="P159" i="22"/>
  <c r="O159" i="22"/>
  <c r="N159" i="22"/>
  <c r="M159" i="22"/>
  <c r="L159" i="22"/>
  <c r="K159" i="22"/>
  <c r="J159" i="22"/>
  <c r="I159" i="22"/>
  <c r="H159" i="22"/>
  <c r="G159" i="22"/>
  <c r="F159" i="22"/>
  <c r="E159" i="22"/>
  <c r="D159" i="22"/>
  <c r="C159" i="22"/>
  <c r="B159" i="22"/>
  <c r="Y158" i="22"/>
  <c r="X158" i="22"/>
  <c r="W158" i="22"/>
  <c r="V158" i="22"/>
  <c r="U158" i="22"/>
  <c r="T158" i="22"/>
  <c r="S158" i="22"/>
  <c r="R158" i="22"/>
  <c r="Q158" i="22"/>
  <c r="P158" i="22"/>
  <c r="O158" i="22"/>
  <c r="N158" i="22"/>
  <c r="M158" i="22"/>
  <c r="L158" i="22"/>
  <c r="K158" i="22"/>
  <c r="J158" i="22"/>
  <c r="I158" i="22"/>
  <c r="H158" i="22"/>
  <c r="G158" i="22"/>
  <c r="F158" i="22"/>
  <c r="E158" i="22"/>
  <c r="D158" i="22"/>
  <c r="C158" i="22"/>
  <c r="B158" i="22"/>
  <c r="Y157" i="22"/>
  <c r="X157" i="22"/>
  <c r="W157" i="22"/>
  <c r="V157" i="22"/>
  <c r="U157" i="22"/>
  <c r="T157" i="22"/>
  <c r="S157" i="22"/>
  <c r="R157" i="22"/>
  <c r="Q157" i="22"/>
  <c r="P157" i="22"/>
  <c r="O157" i="22"/>
  <c r="N157" i="22"/>
  <c r="M157" i="22"/>
  <c r="L157" i="22"/>
  <c r="K157" i="22"/>
  <c r="J157" i="22"/>
  <c r="I157" i="22"/>
  <c r="H157" i="22"/>
  <c r="G157" i="22"/>
  <c r="F157" i="22"/>
  <c r="E157" i="22"/>
  <c r="D157" i="22"/>
  <c r="C157" i="22"/>
  <c r="B157" i="22"/>
  <c r="Y156" i="22"/>
  <c r="X156" i="22"/>
  <c r="W156" i="22"/>
  <c r="V156" i="22"/>
  <c r="U156" i="22"/>
  <c r="T156" i="22"/>
  <c r="S156" i="22"/>
  <c r="R156" i="22"/>
  <c r="Q156" i="22"/>
  <c r="P156" i="22"/>
  <c r="O156" i="22"/>
  <c r="N156" i="22"/>
  <c r="M156" i="22"/>
  <c r="L156" i="22"/>
  <c r="K156" i="22"/>
  <c r="J156" i="22"/>
  <c r="I156" i="22"/>
  <c r="H156" i="22"/>
  <c r="G156" i="22"/>
  <c r="F156" i="22"/>
  <c r="E156" i="22"/>
  <c r="D156" i="22"/>
  <c r="C156" i="22"/>
  <c r="B156" i="22"/>
  <c r="Y155" i="22"/>
  <c r="X155" i="22"/>
  <c r="W155" i="22"/>
  <c r="V155" i="22"/>
  <c r="U155" i="22"/>
  <c r="T155" i="22"/>
  <c r="S155" i="22"/>
  <c r="R155" i="22"/>
  <c r="Q155" i="22"/>
  <c r="Y154" i="22"/>
  <c r="X154" i="22"/>
  <c r="W154" i="22"/>
  <c r="V154" i="22"/>
  <c r="U154" i="22"/>
  <c r="T154" i="22"/>
  <c r="S154" i="22"/>
  <c r="R154" i="22"/>
  <c r="Q154" i="22"/>
  <c r="M154" i="22"/>
  <c r="L154" i="22"/>
  <c r="K154" i="22"/>
  <c r="J154" i="22"/>
  <c r="I154" i="22"/>
  <c r="H154" i="22"/>
  <c r="G154" i="22"/>
  <c r="F154" i="22"/>
  <c r="E154" i="22"/>
  <c r="O35" i="22" l="1"/>
  <c r="O34" i="22"/>
  <c r="O33" i="22"/>
  <c r="O32" i="22"/>
  <c r="C10" i="18"/>
  <c r="C9" i="18"/>
  <c r="R19" i="18"/>
  <c r="R18" i="18"/>
  <c r="R17" i="18"/>
  <c r="R16" i="18"/>
  <c r="R15" i="18"/>
  <c r="R14" i="18"/>
  <c r="R13" i="18"/>
  <c r="R12" i="18"/>
  <c r="R11" i="18"/>
  <c r="R10" i="18"/>
  <c r="R9" i="18"/>
  <c r="U10" i="22"/>
  <c r="T10" i="22"/>
  <c r="S10" i="22"/>
  <c r="S33" i="22"/>
  <c r="U33" i="22" s="1"/>
  <c r="Q34" i="22"/>
  <c r="Q35" i="22"/>
  <c r="Q31" i="22"/>
  <c r="C12" i="18"/>
  <c r="D44" i="18"/>
  <c r="D43" i="18"/>
  <c r="D42" i="18"/>
  <c r="V7" i="18"/>
  <c r="L2" i="18" s="1"/>
  <c r="T53" i="22"/>
  <c r="U53" i="22" s="1"/>
  <c r="T52" i="22"/>
  <c r="U52" i="22" s="1"/>
  <c r="O48" i="22"/>
  <c r="O49" i="22"/>
  <c r="O50" i="22"/>
  <c r="O51" i="22"/>
  <c r="O52" i="22"/>
  <c r="O53" i="22"/>
  <c r="T33" i="22" l="1"/>
  <c r="V8" i="18"/>
  <c r="T12" i="18"/>
  <c r="O37" i="22"/>
  <c r="O36" i="22"/>
  <c r="O31" i="22"/>
  <c r="O30" i="22"/>
  <c r="O29" i="22"/>
  <c r="O28" i="22"/>
  <c r="O14" i="22"/>
  <c r="O13" i="22"/>
  <c r="O12" i="22"/>
  <c r="O11" i="22"/>
  <c r="O10" i="22"/>
  <c r="O9" i="22"/>
  <c r="O8" i="22"/>
  <c r="O7" i="22"/>
  <c r="O6" i="22"/>
  <c r="O5" i="22"/>
  <c r="P6" i="22"/>
  <c r="P7" i="22" s="1"/>
  <c r="P8" i="22" s="1"/>
  <c r="P9" i="22" s="1"/>
  <c r="P10" i="22" s="1"/>
  <c r="P11" i="22" s="1"/>
  <c r="P12" i="22" s="1"/>
  <c r="P13" i="22" s="1"/>
  <c r="P14" i="22" s="1"/>
  <c r="P15" i="22" s="1"/>
  <c r="P16" i="22" s="1"/>
  <c r="P17" i="22" s="1"/>
  <c r="P18" i="22" s="1"/>
  <c r="P19" i="22" s="1"/>
  <c r="P20" i="22" s="1"/>
  <c r="P21" i="22" s="1"/>
  <c r="P22" i="22" s="1"/>
  <c r="P23" i="22" s="1"/>
  <c r="P24" i="22" s="1"/>
  <c r="P25" i="22" s="1"/>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P49" i="22" s="1"/>
  <c r="P50" i="22" s="1"/>
  <c r="P51" i="22" s="1"/>
  <c r="P52" i="22" s="1"/>
  <c r="P53" i="22" s="1"/>
  <c r="S17" i="18" l="1"/>
  <c r="I17" i="18" s="1"/>
  <c r="S10" i="18"/>
  <c r="S11" i="18"/>
  <c r="S16" i="18"/>
  <c r="S12" i="18"/>
  <c r="S15" i="18"/>
  <c r="S18" i="18"/>
  <c r="S13" i="18"/>
  <c r="S19" i="18"/>
  <c r="S14" i="18"/>
  <c r="S9" i="18"/>
  <c r="H8" i="18"/>
  <c r="Q49" i="22"/>
  <c r="Q50" i="22"/>
  <c r="Q51" i="22"/>
  <c r="Q52" i="22"/>
  <c r="Q53" i="22"/>
  <c r="Q48" i="22"/>
  <c r="Q37" i="22"/>
  <c r="Q36" i="22"/>
  <c r="Q33" i="22"/>
  <c r="Q32" i="22"/>
  <c r="Q30" i="22"/>
  <c r="Q29" i="22"/>
  <c r="Q28" i="22"/>
  <c r="Q6" i="22"/>
  <c r="Q7" i="22"/>
  <c r="Q8" i="22"/>
  <c r="Q9" i="22"/>
  <c r="Q10" i="22"/>
  <c r="Q11" i="22"/>
  <c r="Q12" i="22"/>
  <c r="Q13" i="22"/>
  <c r="Q14" i="22"/>
  <c r="Q5" i="22"/>
  <c r="T49" i="22"/>
  <c r="U49" i="22" s="1"/>
  <c r="T50" i="22"/>
  <c r="U50" i="22" s="1"/>
  <c r="T51" i="22"/>
  <c r="U51" i="22" s="1"/>
  <c r="T48" i="22"/>
  <c r="U48" i="22" s="1"/>
  <c r="S37" i="22"/>
  <c r="T37" i="22" s="1"/>
  <c r="R37" i="22"/>
  <c r="S36" i="22"/>
  <c r="T36" i="22" s="1"/>
  <c r="R36" i="22"/>
  <c r="S35" i="22"/>
  <c r="T35" i="22" s="1"/>
  <c r="R35" i="22"/>
  <c r="S34" i="22"/>
  <c r="T34" i="22" s="1"/>
  <c r="R34" i="22"/>
  <c r="R33" i="22"/>
  <c r="S32" i="22"/>
  <c r="T32" i="22" s="1"/>
  <c r="R32" i="22"/>
  <c r="S31" i="22"/>
  <c r="T31" i="22" s="1"/>
  <c r="R31" i="22"/>
  <c r="S30" i="22"/>
  <c r="T30" i="22" s="1"/>
  <c r="R30" i="22"/>
  <c r="S29" i="22"/>
  <c r="T29" i="22" s="1"/>
  <c r="R29" i="22"/>
  <c r="S28" i="22"/>
  <c r="T28" i="22" s="1"/>
  <c r="R28" i="22"/>
  <c r="R8" i="22"/>
  <c r="R6" i="22"/>
  <c r="S6" i="22"/>
  <c r="T6" i="22"/>
  <c r="U6" i="22"/>
  <c r="R7" i="22"/>
  <c r="S7" i="22"/>
  <c r="T7" i="22"/>
  <c r="U7" i="22"/>
  <c r="S8" i="22"/>
  <c r="T8" i="22"/>
  <c r="U8" i="22"/>
  <c r="R9" i="22"/>
  <c r="S9" i="22"/>
  <c r="T9" i="22"/>
  <c r="U9" i="22"/>
  <c r="R10" i="22"/>
  <c r="R11" i="22"/>
  <c r="S11" i="22"/>
  <c r="T11" i="22"/>
  <c r="U11" i="22"/>
  <c r="R12" i="22"/>
  <c r="S12" i="22"/>
  <c r="T12" i="22"/>
  <c r="U12" i="22"/>
  <c r="R13" i="22"/>
  <c r="S13" i="22"/>
  <c r="T13" i="22"/>
  <c r="U13" i="22"/>
  <c r="R14" i="22"/>
  <c r="S14" i="22"/>
  <c r="T14" i="22"/>
  <c r="U14" i="22"/>
  <c r="S5" i="22"/>
  <c r="T5" i="22"/>
  <c r="U5" i="22"/>
  <c r="R5" i="22"/>
  <c r="I9" i="18" l="1"/>
  <c r="I11" i="18"/>
  <c r="H13" i="18"/>
  <c r="I13" i="18"/>
  <c r="I18" i="18"/>
  <c r="I15" i="18"/>
  <c r="H11" i="18"/>
  <c r="H18" i="18"/>
  <c r="H12" i="18"/>
  <c r="O12" i="18" s="1"/>
  <c r="I12" i="18"/>
  <c r="I10" i="18"/>
  <c r="I14" i="18"/>
  <c r="H17" i="18"/>
  <c r="I19" i="18"/>
  <c r="H16" i="18"/>
  <c r="H19" i="18"/>
  <c r="H10" i="18"/>
  <c r="H15" i="18"/>
  <c r="H14" i="18"/>
  <c r="I16" i="18"/>
  <c r="H9" i="18"/>
  <c r="B25" i="18" l="1"/>
  <c r="O9" i="18" l="1"/>
  <c r="O10" i="18"/>
  <c r="O14" i="18" l="1"/>
  <c r="O15" i="18"/>
  <c r="O13" i="18"/>
  <c r="AE25" i="18" l="1"/>
  <c r="AE24" i="18"/>
  <c r="O18" i="18" l="1"/>
  <c r="O17" i="18"/>
  <c r="O16" i="18" l="1"/>
  <c r="O19" i="18"/>
</calcChain>
</file>

<file path=xl/sharedStrings.xml><?xml version="1.0" encoding="utf-8"?>
<sst xmlns="http://schemas.openxmlformats.org/spreadsheetml/2006/main" count="3665" uniqueCount="443">
  <si>
    <t>LL</t>
  </si>
  <si>
    <t>SU2</t>
  </si>
  <si>
    <t>SU3</t>
  </si>
  <si>
    <t>SU4</t>
  </si>
  <si>
    <t>C3</t>
  </si>
  <si>
    <t>C4</t>
  </si>
  <si>
    <t>C5</t>
  </si>
  <si>
    <t>ST5</t>
  </si>
  <si>
    <t>HL93</t>
  </si>
  <si>
    <t>Bridge No.</t>
  </si>
  <si>
    <t>LRFR-LRFD</t>
  </si>
  <si>
    <t>Bridge Name</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</si>
  <si>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</si>
  <si>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</si>
  <si>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</si>
  <si>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</si>
  <si>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</si>
  <si>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</si>
  <si>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</si>
  <si>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</si>
  <si>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</si>
  <si>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</si>
  <si>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</si>
  <si>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</si>
  <si>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</si>
  <si>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</si>
  <si>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</si>
  <si>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Greater than HS20 (i.e. HS25)</t>
  </si>
  <si>
    <t>Performed by:</t>
  </si>
  <si>
    <t>Date:</t>
  </si>
  <si>
    <r>
      <t xml:space="preserve">Rating Type, </t>
    </r>
    <r>
      <rPr>
        <i/>
        <sz val="10"/>
        <color rgb="FF000000"/>
        <rFont val="Calibri"/>
        <family val="2"/>
        <scheme val="minor"/>
      </rPr>
      <t>Analysis</t>
    </r>
  </si>
  <si>
    <t>Checked by:</t>
  </si>
  <si>
    <t>Distribution Method</t>
  </si>
  <si>
    <t>AASHTO Formula</t>
  </si>
  <si>
    <t>Sealed By:</t>
  </si>
  <si>
    <t>Phone &amp; email:</t>
  </si>
  <si>
    <t>Impact Factor</t>
  </si>
  <si>
    <t>(axle loading)</t>
  </si>
  <si>
    <t>Impact Factor [(HL-93/HS20) Design Operating Rating] - axle loading to the governing component.</t>
  </si>
  <si>
    <t>(feet)</t>
  </si>
  <si>
    <t xml:space="preserve"> P.E. Seal</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</si>
  <si>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</si>
  <si>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</si>
  <si>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</si>
  <si>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</si>
  <si>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</si>
  <si>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</si>
  <si>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</si>
  <si>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</si>
  <si>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</si>
  <si>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</si>
  <si>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</si>
  <si>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</si>
  <si>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</si>
  <si>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</si>
  <si>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</si>
  <si>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</si>
  <si>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</si>
  <si>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</si>
  <si>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</si>
  <si>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</si>
  <si>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</si>
  <si>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</si>
  <si>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</si>
  <si>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</si>
  <si>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</si>
  <si>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</si>
  <si>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</si>
  <si>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</si>
  <si>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In Design or Construction</t>
  </si>
  <si>
    <t>H10</t>
  </si>
  <si>
    <t>Load Factor (LF)</t>
  </si>
  <si>
    <t>SALOD</t>
  </si>
  <si>
    <t>0.1 to 9.9% below (0.901-0.999) (Required)</t>
  </si>
  <si>
    <t>Yes; see page 2 for details.</t>
  </si>
  <si>
    <t>enter FM</t>
  </si>
  <si>
    <t>Replacement</t>
  </si>
  <si>
    <t>Final or As-Built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</si>
  <si>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</si>
  <si>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</si>
  <si>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</si>
  <si>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</si>
  <si>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</si>
  <si>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</si>
  <si>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</si>
  <si>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</si>
  <si>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</si>
  <si>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</si>
  <si>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</si>
  <si>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</si>
  <si>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Refined Gov. span, AASHTO Max. span</t>
  </si>
  <si>
    <t>&gt; 39.9% below (0.000-0.600) (Required)</t>
  </si>
  <si>
    <t>Deterioration</t>
  </si>
  <si>
    <t>Refined Max. span, AASHTO Gov. span</t>
  </si>
  <si>
    <t>Bridge Hit</t>
  </si>
  <si>
    <t>Pedestrian</t>
  </si>
  <si>
    <t xml:space="preserve"> Unknown</t>
  </si>
  <si>
    <t>Other</t>
  </si>
  <si>
    <t>Railroad</t>
  </si>
  <si>
    <t xml:space="preserve">Greater than HL93 </t>
  </si>
  <si>
    <t>Other (Describe in Structure Notes)</t>
  </si>
  <si>
    <t>FLOOR BEAM (FB)</t>
  </si>
  <si>
    <t>FB Span Length (ft)</t>
  </si>
  <si>
    <t>FB Spacing (ft)</t>
  </si>
  <si>
    <t>FB HS20 Rating (tons)</t>
  </si>
  <si>
    <t>FB SU4 Rating (tons)</t>
  </si>
  <si>
    <t>SEGMENTAL (SEG)</t>
  </si>
  <si>
    <t>SEG FL120 Transverse</t>
  </si>
  <si>
    <t>SEG Single Axle Transverse</t>
  </si>
  <si>
    <t>SEG Tandem Axle Transverse</t>
  </si>
  <si>
    <t>SEG Wing-Span</t>
  </si>
  <si>
    <t>SEG Web-to-Web Span</t>
  </si>
  <si>
    <t>At/Above legal loads.  Posting Not Required.</t>
  </si>
  <si>
    <t>Analysis Method:</t>
  </si>
  <si>
    <t>ENTER DATA</t>
  </si>
  <si>
    <t xml:space="preserve">Company: </t>
  </si>
  <si>
    <t>Address:</t>
  </si>
  <si>
    <t>Service</t>
  </si>
  <si>
    <t>Gross Axle Weight (tons)</t>
  </si>
  <si>
    <t>Max Span</t>
  </si>
  <si>
    <t>Moment/Shear/Service</t>
  </si>
  <si>
    <t>FL120</t>
  </si>
  <si>
    <t>Steel</t>
  </si>
  <si>
    <t>Limit</t>
  </si>
  <si>
    <t>Type</t>
  </si>
  <si>
    <t>Prestressed</t>
  </si>
  <si>
    <t>LFR - Load Factor</t>
  </si>
  <si>
    <t>Post-Tension I-Girder</t>
  </si>
  <si>
    <t>Timber</t>
  </si>
  <si>
    <t>Analysis</t>
  </si>
  <si>
    <t>Material</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</si>
  <si>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</si>
  <si>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</si>
  <si>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</si>
  <si>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t>
    </r>
  </si>
  <si>
    <r>
      <t xml:space="preserve">Reason - also repoting for "Load Rating Origination."  </t>
    </r>
    <r>
      <rPr>
        <b/>
        <i/>
        <sz val="10"/>
        <color rgb="FF000000"/>
        <rFont val="Calibri"/>
        <family val="2"/>
        <scheme val="minor"/>
      </rPr>
      <t>If construction reviewed, use "Final or As-Built."</t>
    </r>
  </si>
  <si>
    <t>FL P.E. No.:</t>
  </si>
  <si>
    <t>Cert. Auth. No.:</t>
  </si>
  <si>
    <t>COMMENTS BY THE ENGINEER</t>
  </si>
  <si>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</si>
  <si>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</si>
  <si>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</si>
  <si>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</si>
  <si>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</si>
  <si>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</si>
  <si>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</si>
  <si>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</si>
  <si>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</si>
  <si>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</si>
  <si>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</si>
  <si>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 xml:space="preserve">1.  "Strength" includes flexure and shear.  </t>
  </si>
  <si>
    <t>2.  "Service" means the allowable tension limit for the beam material.</t>
  </si>
  <si>
    <t>Reinf. Concrete</t>
  </si>
  <si>
    <t>Member Type</t>
  </si>
  <si>
    <t>Recommended SU</t>
  </si>
  <si>
    <t>Span Type</t>
  </si>
  <si>
    <t>Number of Hinges Required for Mechanism</t>
  </si>
  <si>
    <t>Number of Tendons per Web</t>
  </si>
  <si>
    <t>Interior</t>
  </si>
  <si>
    <t>End</t>
  </si>
  <si>
    <t>Simple</t>
  </si>
  <si>
    <t>3 or 4</t>
  </si>
  <si>
    <t>5 or more</t>
  </si>
  <si>
    <t>Without Diaphragms</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</si>
  <si>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</si>
  <si>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</si>
  <si>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</si>
  <si>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</si>
  <si>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</si>
  <si>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</si>
  <si>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t>Steel Straddle Bents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</si>
  <si>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</si>
  <si>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</si>
  <si>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</si>
  <si>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</si>
  <si>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</si>
  <si>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</si>
  <si>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</si>
  <si>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</si>
  <si>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</si>
  <si>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</si>
  <si>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</si>
  <si>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</si>
  <si>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</si>
  <si>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</si>
  <si>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5.0, Prestressed Beam</t>
  </si>
  <si>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</si>
  <si>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</si>
  <si>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</si>
  <si>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</si>
  <si>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</si>
  <si>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</si>
  <si>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</si>
  <si>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</si>
  <si>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</si>
  <si>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</si>
  <si>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</si>
  <si>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</si>
  <si>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</si>
  <si>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100 psi min. compression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</si>
  <si>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</si>
  <si>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</si>
  <si>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</si>
  <si>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</si>
  <si>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</si>
  <si>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</si>
  <si>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</si>
  <si>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</si>
  <si>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 xml:space="preserve">Components with unbonded prestressing tendons </t>
  </si>
  <si>
    <r>
      <t>With Diaphragms</t>
    </r>
    <r>
      <rPr>
        <strike/>
        <vertAlign val="superscript"/>
        <sz val="10"/>
        <color rgb="FFFF0000"/>
        <rFont val="Arial"/>
        <family val="2"/>
      </rPr>
      <t>1</t>
    </r>
  </si>
  <si>
    <t xml:space="preserve">no tension </t>
  </si>
  <si>
    <t>Longitudinal Tensile Stress, Non-Segmental</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</si>
  <si>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</si>
  <si>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</si>
  <si>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</si>
  <si>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</si>
  <si>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</si>
  <si>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</si>
  <si>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r>
      <rPr>
        <sz val="8"/>
        <color theme="1"/>
        <rFont val="Times New Roman"/>
        <family val="1"/>
      </rPr>
      <t>ψ</t>
    </r>
    <r>
      <rPr>
        <vertAlign val="subscript"/>
        <sz val="8"/>
        <color theme="1"/>
        <rFont val="Times New Roman"/>
        <family val="1"/>
      </rPr>
      <t>c</t>
    </r>
    <r>
      <rPr>
        <sz val="8"/>
        <color theme="1"/>
        <rFont val="Calibri"/>
        <family val="2"/>
      </rPr>
      <t>∙</t>
    </r>
    <r>
      <rPr>
        <sz val="8"/>
        <color theme="1"/>
        <rFont val="Times New Roman"/>
        <family val="1"/>
      </rPr>
      <t>ψ</t>
    </r>
    <r>
      <rPr>
        <vertAlign val="subscript"/>
        <sz val="8"/>
        <color theme="1"/>
        <rFont val="Times New Roman"/>
        <family val="1"/>
      </rPr>
      <t>s</t>
    </r>
    <r>
      <rPr>
        <sz val="8"/>
        <color theme="1"/>
        <rFont val="Calibri"/>
        <family val="2"/>
      </rPr>
      <t>∙</t>
    </r>
    <r>
      <rPr>
        <sz val="8"/>
        <color theme="1"/>
        <rFont val="Times New Roman"/>
        <family val="1"/>
      </rPr>
      <t>ψ</t>
    </r>
    <r>
      <rPr>
        <sz val="8"/>
        <color theme="1"/>
        <rFont val="Calibri"/>
        <family val="2"/>
      </rPr>
      <t>∙</t>
    </r>
    <r>
      <rPr>
        <sz val="8"/>
        <color theme="1"/>
        <rFont val="Arial"/>
        <family val="2"/>
      </rPr>
      <t>R</t>
    </r>
    <r>
      <rPr>
        <vertAlign val="subscript"/>
        <sz val="8"/>
        <color theme="1"/>
        <rFont val="Arial"/>
        <family val="2"/>
      </rPr>
      <t>n</t>
    </r>
  </si>
  <si>
    <r>
      <t>3</t>
    </r>
    <r>
      <rPr>
        <sz val="8"/>
        <color theme="1"/>
        <rFont val="Calibri"/>
        <family val="2"/>
      </rPr>
      <t>∙√fc∙psi</t>
    </r>
  </si>
  <si>
    <t>Strength, Flexure</t>
  </si>
  <si>
    <t>Strength, Shear</t>
  </si>
  <si>
    <t>1.25/0.90</t>
  </si>
  <si>
    <t>C</t>
  </si>
  <si>
    <t>Factored Capacity</t>
  </si>
  <si>
    <r>
      <rPr>
        <sz val="8"/>
        <color theme="1"/>
        <rFont val="Times New Roman"/>
        <family val="1"/>
      </rPr>
      <t>ψ</t>
    </r>
    <r>
      <rPr>
        <vertAlign val="subscript"/>
        <sz val="8"/>
        <color theme="1"/>
        <rFont val="Times New Roman"/>
        <family val="1"/>
      </rPr>
      <t>c</t>
    </r>
    <r>
      <rPr>
        <sz val="8"/>
        <color theme="1"/>
        <rFont val="Calibri"/>
        <family val="2"/>
      </rPr>
      <t>∙</t>
    </r>
    <r>
      <rPr>
        <sz val="8"/>
        <color theme="1"/>
        <rFont val="Times New Roman"/>
        <family val="1"/>
      </rPr>
      <t>ψ</t>
    </r>
    <r>
      <rPr>
        <sz val="8"/>
        <color theme="1"/>
        <rFont val="Calibri"/>
        <family val="2"/>
      </rPr>
      <t>∙</t>
    </r>
    <r>
      <rPr>
        <sz val="8"/>
        <color theme="1"/>
        <rFont val="Arial"/>
        <family val="2"/>
      </rPr>
      <t>R</t>
    </r>
    <r>
      <rPr>
        <vertAlign val="subscript"/>
        <sz val="8"/>
        <color theme="1"/>
        <rFont val="Arial"/>
        <family val="2"/>
      </rPr>
      <t>n</t>
    </r>
  </si>
  <si>
    <t>Operating &amp; FL120 Permit</t>
  </si>
  <si>
    <t>Service I</t>
  </si>
  <si>
    <r>
      <t>Steel</t>
    </r>
    <r>
      <rPr>
        <vertAlign val="superscript"/>
        <sz val="10"/>
        <color theme="1"/>
        <rFont val="Arial"/>
        <family val="2"/>
      </rPr>
      <t>3</t>
    </r>
  </si>
  <si>
    <t>3.  Steel beam Service need only be checked for compact girders.</t>
  </si>
  <si>
    <r>
      <t>Prestressed Concrete</t>
    </r>
    <r>
      <rPr>
        <vertAlign val="superscript"/>
        <sz val="10"/>
        <color theme="1"/>
        <rFont val="Arial"/>
        <family val="2"/>
      </rPr>
      <t>4</t>
    </r>
  </si>
  <si>
    <r>
      <t>Post Tension I-Girder</t>
    </r>
    <r>
      <rPr>
        <vertAlign val="superscript"/>
        <sz val="10"/>
        <color theme="1"/>
        <rFont val="Arial"/>
        <family val="2"/>
      </rPr>
      <t>5</t>
    </r>
  </si>
  <si>
    <t>5.  For segmental box girders, see FDOT Tables 6A.5.11-1 and 6A.5.11-2.</t>
  </si>
  <si>
    <t>FDOT Table    6A.5.11-2</t>
  </si>
  <si>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</si>
  <si>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</si>
  <si>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</si>
  <si>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5.9.4.2.1 and 5.7.4.7.2). </t>
    </r>
  </si>
  <si>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</si>
  <si>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</si>
  <si>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</si>
  <si>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</si>
  <si>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</si>
  <si>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</si>
  <si>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</si>
  <si>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</si>
  <si>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</si>
  <si>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</si>
  <si>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</si>
  <si>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</si>
  <si>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</si>
  <si>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</si>
  <si>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</si>
  <si>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LL Operating, Design Legal, and FL120</t>
  </si>
  <si>
    <t xml:space="preserve">No Tension </t>
  </si>
  <si>
    <t>Direction &amp; Limit</t>
  </si>
  <si>
    <r>
      <t>0.90 SL</t>
    </r>
    <r>
      <rPr>
        <vertAlign val="superscript"/>
        <sz val="10"/>
        <color theme="1"/>
        <rFont val="Arial"/>
        <family val="2"/>
      </rPr>
      <t>2</t>
    </r>
  </si>
  <si>
    <r>
      <t>Transverse</t>
    </r>
    <r>
      <rPr>
        <vertAlign val="superscript"/>
        <sz val="10"/>
        <color theme="1"/>
        <rFont val="Arial"/>
        <family val="2"/>
      </rPr>
      <t>3</t>
    </r>
  </si>
  <si>
    <r>
      <rPr>
        <b/>
        <u/>
        <sz val="10"/>
        <color rgb="FFFF0000"/>
        <rFont val="Arial"/>
        <family val="2"/>
      </rPr>
      <t>OLD</t>
    </r>
    <r>
      <rPr>
        <b/>
        <sz val="10"/>
        <color rgb="FFFF0000"/>
        <rFont val="Arial"/>
        <family val="2"/>
      </rPr>
      <t xml:space="preserve"> FDOT Table 6A.4.2.4‐3 System Factors (φs) for Steel Girder Bridges</t>
    </r>
  </si>
  <si>
    <t>Span</t>
  </si>
  <si>
    <t>(%)</t>
  </si>
  <si>
    <t>(kip)</t>
  </si>
  <si>
    <r>
      <t>IM</t>
    </r>
    <r>
      <rPr>
        <vertAlign val="subscript"/>
        <sz val="8"/>
        <color theme="1"/>
        <rFont val="Arial"/>
        <family val="2"/>
      </rPr>
      <t>AXL</t>
    </r>
  </si>
  <si>
    <r>
      <t>IM</t>
    </r>
    <r>
      <rPr>
        <vertAlign val="subscript"/>
        <sz val="8"/>
        <color theme="1"/>
        <rFont val="Arial"/>
        <family val="2"/>
      </rPr>
      <t>LANE</t>
    </r>
  </si>
  <si>
    <t>MOMENT</t>
  </si>
  <si>
    <t>SHEAR</t>
  </si>
  <si>
    <r>
      <t>OPR</t>
    </r>
    <r>
      <rPr>
        <b/>
        <vertAlign val="superscript"/>
        <sz val="10"/>
        <color theme="1"/>
        <rFont val="Arial"/>
        <family val="2"/>
      </rPr>
      <t>1</t>
    </r>
    <r>
      <rPr>
        <b/>
        <sz val="10"/>
        <color theme="1"/>
        <rFont val="Arial"/>
        <family val="2"/>
      </rPr>
      <t xml:space="preserve">  FL120</t>
    </r>
    <r>
      <rPr>
        <b/>
        <vertAlign val="superscript"/>
        <sz val="10"/>
        <color theme="1"/>
        <rFont val="Arial"/>
        <family val="2"/>
      </rPr>
      <t>1</t>
    </r>
  </si>
  <si>
    <t>FDOT Table 6A.5.11-1—LRFR Load Factors for Segmental Post-Tension Bridges</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</si>
  <si>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</si>
  <si>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</si>
  <si>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</si>
  <si>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</si>
  <si>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</si>
  <si>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</si>
  <si>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</si>
  <si>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</si>
  <si>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</si>
  <si>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</si>
  <si>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</si>
  <si>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</si>
  <si>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</si>
  <si>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</si>
  <si>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</si>
  <si>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</si>
  <si>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</si>
  <si>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</si>
  <si>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</si>
  <si>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</si>
  <si>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7.1</t>
    </r>
    <r>
      <rPr>
        <b/>
        <sz val="12"/>
        <color theme="1"/>
        <rFont val="Calibri"/>
        <family val="2"/>
      </rPr>
      <t>—</t>
    </r>
    <r>
      <rPr>
        <b/>
        <sz val="12"/>
        <color theme="1"/>
        <rFont val="Arial"/>
        <family val="2"/>
      </rPr>
      <t>Posting Example (i.e. L = 10ft)</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</si>
  <si>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</si>
  <si>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</si>
  <si>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</si>
  <si>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</si>
  <si>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</si>
  <si>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</si>
  <si>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</si>
  <si>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</si>
  <si>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t>The dynamic page print formula, at FORMULAS -&gt; NAME MANAGER -&gt; Print Area, is…</t>
  </si>
  <si>
    <r>
      <t>FB Inventory (RF</t>
    </r>
    <r>
      <rPr>
        <sz val="10"/>
        <color rgb="FF000000"/>
        <rFont val="Calibri"/>
        <family val="2"/>
      </rPr>
      <t>∙</t>
    </r>
    <r>
      <rPr>
        <sz val="10"/>
        <color rgb="FF000000"/>
        <rFont val="Calibri"/>
        <family val="2"/>
        <scheme val="minor"/>
      </rPr>
      <t>36 tons)</t>
    </r>
  </si>
  <si>
    <t>FB Operating (RF∙36 tons)</t>
  </si>
  <si>
    <r>
      <t>Pontis RF</t>
    </r>
    <r>
      <rPr>
        <sz val="7"/>
        <color rgb="FF000000"/>
        <rFont val="Calibri"/>
        <family val="2"/>
      </rPr>
      <t>∙Weight</t>
    </r>
    <r>
      <rPr>
        <sz val="7"/>
        <color rgb="FF000000"/>
        <rFont val="Calibri"/>
        <family val="2"/>
        <scheme val="minor"/>
      </rPr>
      <t xml:space="preserve"> (tons)</t>
    </r>
  </si>
  <si>
    <t>Live Load Distrib. Factor (axles)</t>
  </si>
  <si>
    <r>
      <t>Span No. - Girder No., Interrior/Exterior, %Span</t>
    </r>
    <r>
      <rPr>
        <sz val="7"/>
        <color rgb="FF000000"/>
        <rFont val="Calibri"/>
        <family val="2"/>
      </rPr>
      <t>∙L</t>
    </r>
  </si>
  <si>
    <r>
      <t>NA, 0.80</t>
    </r>
    <r>
      <rPr>
        <vertAlign val="superscript"/>
        <sz val="10"/>
        <color theme="1"/>
        <rFont val="Arial"/>
        <family val="2"/>
      </rPr>
      <t>4</t>
    </r>
  </si>
  <si>
    <r>
      <t>NA, 0.70</t>
    </r>
    <r>
      <rPr>
        <vertAlign val="superscript"/>
        <sz val="10"/>
        <color theme="1"/>
        <rFont val="Arial"/>
        <family val="2"/>
      </rPr>
      <t>4</t>
    </r>
  </si>
  <si>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</si>
  <si>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</si>
  <si>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</si>
  <si>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</si>
  <si>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</si>
  <si>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 xml:space="preserve">4.  Prestressed girders in good condition shall only apply Service III to the Inventory Level; assess Operating Legal and Permit Levels with Strength.  However prestressed girders exhibiting distress or corrosion shall (a) include Service III for the Operating Legal and Permit Levels, (b) limit stresses to FDOT Table 6A.5.4, and (c) use γLL  Service  III  Operating = 0.80, γLL  Service  III  Legal = 0.80, and γLL  Service  III Permit = 0.70. </t>
  </si>
  <si>
    <t>No. of pages to print.  2 pages for floorbeam/segmental; otherwise print 1 page.</t>
  </si>
  <si>
    <t>Last row No., print area.</t>
  </si>
  <si>
    <t xml:space="preserve"> =OFFSET('1_SUMMARY_a'!$A$1,0,0,'1_SUMMARY_a'!$V$8,16)</t>
  </si>
  <si>
    <t>COMMENTS BY THE ENGINEER - conditons and assumptions in brief (poor/fair/good condition, section losses, vehicle impacts, etc.)</t>
  </si>
  <si>
    <t>GENERAL NOTES</t>
  </si>
  <si>
    <t>PASTE YOUR DATA:…</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</si>
  <si>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</si>
  <si>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</si>
  <si>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</si>
  <si>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</si>
  <si>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</si>
  <si>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</si>
  <si>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</si>
  <si>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</si>
  <si>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</si>
  <si>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</si>
  <si>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</si>
  <si>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</si>
  <si>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</si>
  <si>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</si>
  <si>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</si>
  <si>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</si>
  <si>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</si>
  <si>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</si>
  <si>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</si>
  <si>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</si>
  <si>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r>
      <t>FDOT Table 6A.5.11-2</t>
    </r>
    <r>
      <rPr>
        <b/>
        <sz val="12"/>
        <color theme="1"/>
        <rFont val="Calibri"/>
        <family val="2"/>
      </rPr>
      <t>—</t>
    </r>
    <r>
      <rPr>
        <b/>
        <sz val="12"/>
        <color theme="1"/>
        <rFont val="Arial"/>
        <family val="2"/>
      </rPr>
      <t>Longitudinal Stress Limits for Segmental Post-Tension</t>
    </r>
  </si>
  <si>
    <t>IM Moment</t>
  </si>
  <si>
    <t>IM Shear</t>
  </si>
  <si>
    <t>axle</t>
  </si>
  <si>
    <t>APPENDIX—LRFR WITH IMPACT, SIMPLE-SPAN MAXIMUM LONGITUDINAL MOMENTS AND SHEARS</t>
  </si>
  <si>
    <t>LRFR WITH IMPACT, SIMPLE-SPAN MAXIMUM LONGITUDINAL MOMENTS AND SHEARS</t>
  </si>
  <si>
    <t xml:space="preserve">IM Shear </t>
  </si>
  <si>
    <r>
      <t>APPENDIX—LFR WITH NO</t>
    </r>
    <r>
      <rPr>
        <b/>
        <sz val="12"/>
        <color theme="1"/>
        <rFont val="Arial"/>
        <family val="2"/>
      </rPr>
      <t xml:space="preserve"> IMPACT, SIMPLE-SPAN MAXIMUM LONGITUDINAL MOMENTS AND SHEARS</t>
    </r>
  </si>
  <si>
    <t>LFR WITH NO IMPACT, SIMPLE-SPAN MAXIMUM LONGITUDINAL MOMENTS AND SHEARS</t>
  </si>
  <si>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</si>
  <si>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</si>
  <si>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</si>
  <si>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</si>
  <si>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</si>
  <si>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</si>
  <si>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</si>
  <si>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</si>
  <si>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</si>
  <si>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</si>
  <si>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</si>
  <si>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</si>
  <si>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</si>
  <si>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</si>
  <si>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</si>
  <si>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</si>
  <si>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</si>
  <si>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</si>
  <si>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</si>
  <si>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</si>
  <si>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LRFR WITH IMPACT, WHEEL-LINE REACTION ONTO INTERMEDIATE FLOORBEAM</t>
  </si>
  <si>
    <t>LFR WITH NO IMPACT, WHEEL-LINE REACTION ONTO INTERMEDIATE FLOORBEAM</t>
  </si>
  <si>
    <t>3.0, Reinforced Concrete</t>
  </si>
  <si>
    <t>3.4, Reinforced Concrete</t>
  </si>
  <si>
    <t>CLASS</t>
  </si>
  <si>
    <t>WITH LRFR IMPACT (IM), 1-LANE LONGITUDINAL.</t>
  </si>
  <si>
    <t>WITH 0% IMPACT (IM), 1-LANE LONGITUDINAL.</t>
  </si>
  <si>
    <t>NOTES</t>
  </si>
  <si>
    <t xml:space="preserve">1 WHEEL-LINE REACTION ONTO INTERMEDIATE FLOORBEAM.  WITH LRFR IMPACT &amp; ASSOCIATED HALF-AXLE LANE LOADS.  </t>
  </si>
  <si>
    <r>
      <t xml:space="preserve">1 WHEEL-LINE REACTION ONTO INTERMEDIATE FLOORBEAM.  WITH </t>
    </r>
    <r>
      <rPr>
        <b/>
        <u/>
        <sz val="16"/>
        <color theme="1"/>
        <rFont val="Gentium Basic"/>
      </rPr>
      <t>0%</t>
    </r>
    <r>
      <rPr>
        <b/>
        <sz val="16"/>
        <color theme="1"/>
        <rFont val="Gentium Basic"/>
      </rPr>
      <t xml:space="preserve"> IMPACT &amp; ASSOCIATED HALF-AXLE LANE LOADS.</t>
    </r>
  </si>
  <si>
    <t>REVISED CRANE 3 THROUGHOUT</t>
  </si>
  <si>
    <t>VEH</t>
  </si>
  <si>
    <t>TRK</t>
  </si>
  <si>
    <t>apply</t>
  </si>
  <si>
    <t>TYPE</t>
  </si>
  <si>
    <t>No.</t>
  </si>
  <si>
    <t>+M ?</t>
  </si>
  <si>
    <t>-M ?</t>
  </si>
  <si>
    <t>+V ?</t>
  </si>
  <si>
    <t>-V ?</t>
  </si>
  <si>
    <t>**</t>
  </si>
  <si>
    <t>******</t>
  </si>
  <si>
    <t>HS20 TRK</t>
  </si>
  <si>
    <t>CRN1</t>
  </si>
  <si>
    <t>CRN2</t>
  </si>
  <si>
    <t>CRN3</t>
  </si>
  <si>
    <t>TTT1</t>
  </si>
  <si>
    <t>TTT2</t>
  </si>
  <si>
    <t>TTT3</t>
  </si>
  <si>
    <t>DESC.</t>
  </si>
  <si>
    <t>LEGAL</t>
  </si>
  <si>
    <t>DESIGN</t>
  </si>
  <si>
    <r>
      <t>APPENDIX</t>
    </r>
    <r>
      <rPr>
        <b/>
        <sz val="12"/>
        <color theme="1"/>
        <rFont val="Calibri"/>
        <family val="2"/>
      </rPr>
      <t>—TRUCKS, SINGLE-SPAN</t>
    </r>
  </si>
  <si>
    <t>Software Name, Version</t>
  </si>
  <si>
    <t>Enter Software Name &amp; Version</t>
  </si>
  <si>
    <t>Software</t>
  </si>
  <si>
    <t>For additional guidance on Bridge Management System Coding http://www.dot.state.fl.us/statemaintenanceoffice/Structures/LoadRating.shtm</t>
  </si>
  <si>
    <t>For additional guidance, see http://www.dot.state.fl.us/statemaintenanceoffice/Structures/LoadRating.shtm</t>
  </si>
  <si>
    <t>First select "Analysis Method" (Type), "Member Type," and "Limit."  The load factors automatically populate from sheet "Manual."</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</si>
  <si>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</si>
  <si>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0.90 SL</t>
  </si>
  <si>
    <t>ADDITIONAL NOTES</t>
  </si>
  <si>
    <t>Distribution factor Brm/Pontis entry is omitted; it will be redacted from the database</t>
  </si>
  <si>
    <t>"As-Bid" load rating dates is omitted; it will be redacted from the database</t>
  </si>
  <si>
    <t>If "Floor Beam Present?"=yes, or if "Segmental Bridge" = yes, page 2 automatically prints</t>
  </si>
  <si>
    <r>
      <t>Page 1/</t>
    </r>
    <r>
      <rPr>
        <sz val="10"/>
        <color rgb="FFFF0000"/>
        <rFont val="Calibri"/>
        <family val="2"/>
        <scheme val="minor"/>
      </rPr>
      <t>XX</t>
    </r>
    <r>
      <rPr>
        <sz val="10"/>
        <color rgb="FF000099"/>
        <rFont val="Calibri"/>
        <family val="2"/>
        <scheme val="minor"/>
      </rPr>
      <t>.  Contents: summary, narrative, plans, calcs, check.</t>
    </r>
  </si>
  <si>
    <t>http://www.dot.state.fl.us/statemaintenanceoffice/LoadRating.shtm</t>
  </si>
  <si>
    <t>INVENTORY</t>
  </si>
  <si>
    <t>OPERATING</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</si>
  <si>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</si>
  <si>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</si>
  <si>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</si>
  <si>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</si>
  <si>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</si>
  <si>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</si>
  <si>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</si>
  <si>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</si>
  <si>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</si>
  <si>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Joint Type and Environment</t>
  </si>
  <si>
    <r>
      <t>Sufficiently-reinforced</t>
    </r>
    <r>
      <rPr>
        <vertAlign val="superscript"/>
        <sz val="10"/>
        <color theme="1"/>
        <rFont val="Arial"/>
        <family val="2"/>
      </rPr>
      <t>1</t>
    </r>
    <r>
      <rPr>
        <sz val="10"/>
        <color theme="1"/>
        <rFont val="Arial"/>
        <family val="2"/>
      </rPr>
      <t>, moderately aggressive corrosion environment</t>
    </r>
  </si>
  <si>
    <r>
      <t>Insufficiently-reinforced</t>
    </r>
    <r>
      <rPr>
        <sz val="10"/>
        <color theme="1"/>
        <rFont val="Arial"/>
        <family val="2"/>
      </rPr>
      <t>, all environments</t>
    </r>
  </si>
  <si>
    <r>
      <t>No Tension</t>
    </r>
    <r>
      <rPr>
        <vertAlign val="superscript"/>
        <sz val="10"/>
        <color theme="1"/>
        <rFont val="Arial"/>
        <family val="2"/>
      </rPr>
      <t>2</t>
    </r>
  </si>
  <si>
    <r>
      <t>Sufficiently-reinforced</t>
    </r>
    <r>
      <rPr>
        <vertAlign val="superscript"/>
        <sz val="10"/>
        <color theme="1"/>
        <rFont val="Arial"/>
        <family val="2"/>
      </rPr>
      <t>1</t>
    </r>
    <r>
      <rPr>
        <sz val="10"/>
        <color theme="1"/>
        <rFont val="Arial"/>
        <family val="2"/>
      </rPr>
      <t>, extremely aggressive corrosion environment</t>
    </r>
  </si>
  <si>
    <t>1. Sufficiently-reinforced joints are cast-in-place closure pours, with bonded longitudinal auxiliary reinforcement sufficient to carry the calculated longitudinal tensile force at a stress of 0.50∙fyield, under an uncracked assumption.</t>
  </si>
  <si>
    <t>2. With Departmental approval, insufficiently-reinforced joints justified to be in good condition (i.e. no leaks and fully sealed) may escalate the allowable Operating &amp; FL120 Permit stress to 200 psi tension.</t>
  </si>
  <si>
    <t>Dry Joints with no epoxy, all environments</t>
  </si>
  <si>
    <t>VEH No.</t>
  </si>
  <si>
    <t>VEH NAME</t>
  </si>
  <si>
    <t>Vehicle number.</t>
  </si>
  <si>
    <t>Vehicle name.</t>
  </si>
  <si>
    <t>Vehicle type, from program: Here Inventory = Design Vehicl,  Operating = Legal Vehicle,  Permit = Permit Truck.</t>
  </si>
  <si>
    <t>Truck number.  For example, the simple-span HL93 has two trucks: (1) truck &amp; lane, and (2) tandem &amp; lane.</t>
  </si>
  <si>
    <t>Truck number.  For example, this 250ft-250ft. example has twelve HL93 truck combinations.</t>
  </si>
  <si>
    <t>Lane loading in kips per foot, in the 1st row.  Also, if L &gt;  2nd row in ft., apply 3rd row in klf.  The FL120, for example, applies 0.2klf to spans over 200ft.</t>
  </si>
  <si>
    <t>VEHICLE DESCRIPTIONS, 1 SPAN &lt; 200ft.</t>
  </si>
  <si>
    <t>VEHICLE DESCRIPTIONS, 2 SPANS 250ft-250ft.  LEGAL LOADS PER LRFR.</t>
  </si>
  <si>
    <t xml:space="preserve">This 07-13-2015 table is based on requirements within the 2015 FDOT Bridge Load Rating Manual, and the BMS Coding Guide; see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</si>
</sst>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
    <numFmt numFmtId="166" formatCode="[$-409]0"/>
    <numFmt numFmtId="167" formatCode="[$-409]General"/>
    <numFmt numFmtId="168" formatCode="0.0%"/>
    <numFmt numFmtId="169" formatCode="m/d/yy;@"/>
    <numFmt numFmtId="170" formatCode="mm/dd/yy;@"/>
  </numFmts>
  <fonts count="76">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i/>
      <sz val="8"/>
      <color theme="0" tint="-0.249977111117893"/>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sz val="12"/>
      <color rgb="FFFF0000"/>
      <name val="Arial"/>
      <family val="2"/>
    </font>
    <font>
      <vertAlign val="subscript"/>
      <sz val="10"/>
      <color theme="1"/>
      <name val="Arial"/>
      <family val="2"/>
    </font>
    <font>
      <b/>
      <sz val="12"/>
      <color theme="1"/>
      <name val="Arial"/>
      <family val="2"/>
    </font>
    <font>
      <b/>
      <vertAlign val="subscript"/>
      <sz val="12"/>
      <color theme="1"/>
      <name val="Arial"/>
      <family val="2"/>
    </font>
    <font>
      <strike/>
      <sz val="10"/>
      <color rgb="FFFF0000"/>
      <name val="Arial"/>
      <family val="2"/>
    </font>
    <font>
      <strike/>
      <vertAlign val="superscript"/>
      <sz val="10"/>
      <color rgb="FFFF0000"/>
      <name val="Arial"/>
      <family val="2"/>
    </font>
    <font>
      <sz val="8"/>
      <color theme="1"/>
      <name val="Arial"/>
      <family val="2"/>
    </font>
    <font>
      <b/>
      <sz val="8"/>
      <color theme="1"/>
      <name val="Arial"/>
      <family val="2"/>
    </font>
    <font>
      <vertAlign val="subscript"/>
      <sz val="8"/>
      <color theme="1"/>
      <name val="Arial"/>
      <family val="2"/>
    </font>
    <font>
      <sz val="8"/>
      <color theme="1"/>
      <name val="Calibri"/>
      <family val="2"/>
    </font>
    <font>
      <sz val="8"/>
      <color theme="1"/>
      <name val="Times New Roman"/>
      <family val="1"/>
    </font>
    <font>
      <vertAlign val="subscrip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b/>
      <u/>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u/>
      <sz val="16"/>
      <color theme="1"/>
      <name val="Gentium Basic"/>
    </font>
    <font>
      <b/>
      <sz val="12"/>
      <color theme="1"/>
      <name val="Lucida Console"/>
      <family val="3"/>
    </font>
    <font>
      <sz val="6"/>
      <color theme="1"/>
      <name val="Lucida Console"/>
      <family val="3"/>
    </font>
    <font>
      <sz val="12"/>
      <color theme="1"/>
      <name val="Lucida Console"/>
      <family val="3"/>
    </font>
    <font>
      <sz val="10"/>
      <color rgb="FFFF0000"/>
      <name val="Calibri"/>
      <family val="2"/>
      <scheme val="minor"/>
    </font>
    <font>
      <u/>
      <sz val="11"/>
      <color theme="10"/>
      <name val="Calibri"/>
      <family val="2"/>
      <scheme val="minor"/>
    </font>
    <font>
      <u/>
      <sz val="6"/>
      <color theme="10"/>
      <name val="Calibri"/>
      <family val="2"/>
      <scheme val="minor"/>
    </font>
    <font>
      <sz val="8"/>
      <color theme="1"/>
      <name val="Lucida Console"/>
      <family val="3"/>
    </font>
    <font>
      <sz val="10"/>
      <color rgb="FF0000FF"/>
      <name val="Calibri"/>
      <family val="2"/>
      <scheme val="minor"/>
    </font>
    <font>
      <b/>
      <sz val="10"/>
      <color rgb="FF0000FF"/>
      <name val="Calibri"/>
      <family val="2"/>
      <scheme val="minor"/>
    </font>
    <font>
      <b/>
      <sz val="8"/>
      <color theme="1"/>
      <name val="Lucida Console"/>
      <family val="3"/>
    </font>
    <font>
      <b/>
      <sz val="10"/>
      <color theme="1"/>
      <name val="Gentium Basic"/>
    </font>
  </fonts>
  <fills count="11">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4.9989318521683403E-2"/>
        <bgColor indexed="64"/>
      </patternFill>
    </fill>
  </fills>
  <borders count="10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indexed="64"/>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medium">
        <color indexed="64"/>
      </left>
      <right style="thin">
        <color indexed="64"/>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thin">
        <color indexed="64"/>
      </left>
      <right/>
      <top style="thin">
        <color theme="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theme="0"/>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bottom>
      <diagonal/>
    </border>
    <border>
      <left style="thin">
        <color indexed="64"/>
      </left>
      <right style="medium">
        <color indexed="64"/>
      </right>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2">
    <xf numFmtId="0" fontId="0" fillId="0" borderId="0"/>
    <xf numFmtId="0" fontId="69" fillId="0" borderId="0" applyNumberFormat="0" applyFill="0" applyBorder="0" applyAlignment="0" applyProtection="0"/>
  </cellStyleXfs>
  <cellXfs count="814">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4" fillId="0" borderId="17" xfId="0" applyFont="1" applyBorder="1" applyAlignment="1">
      <alignment horizontal="center" vertical="center"/>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5" fillId="0" borderId="2" xfId="0" applyFont="1" applyFill="1" applyBorder="1" applyAlignment="1" applyProtection="1">
      <alignment horizontal="left" vertical="center" indent="1"/>
    </xf>
    <xf numFmtId="166" fontId="5" fillId="0" borderId="6" xfId="0" applyNumberFormat="1" applyFont="1" applyFill="1" applyBorder="1" applyAlignment="1" applyProtection="1">
      <alignment horizontal="left" vertical="center" indent="1"/>
      <protection locked="0"/>
    </xf>
    <xf numFmtId="166" fontId="5" fillId="0" borderId="7" xfId="0" applyNumberFormat="1" applyFont="1" applyFill="1" applyBorder="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0" fontId="5" fillId="0" borderId="0" xfId="0" applyFont="1" applyFill="1" applyBorder="1" applyAlignment="1" applyProtection="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3" xfId="0" applyFont="1" applyBorder="1" applyAlignment="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4"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1" xfId="0" applyFont="1" applyBorder="1" applyAlignment="1">
      <alignment vertical="center"/>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3" fillId="0" borderId="0" xfId="0" applyFont="1" applyAlignment="1" applyProtection="1">
      <alignment vertical="center"/>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2" fontId="13" fillId="0" borderId="0" xfId="0" applyNumberFormat="1" applyFont="1" applyAlignment="1" applyProtection="1">
      <alignment vertical="center"/>
      <protection locked="0"/>
    </xf>
    <xf numFmtId="164" fontId="6" fillId="0" borderId="9" xfId="0" applyNumberFormat="1" applyFont="1" applyBorder="1" applyAlignment="1" applyProtection="1">
      <alignment horizontal="center" vertical="center"/>
    </xf>
    <xf numFmtId="0" fontId="13" fillId="0" borderId="0" xfId="0" applyFont="1" applyBorder="1" applyAlignment="1" applyProtection="1">
      <alignment vertical="center"/>
      <protection locked="0"/>
    </xf>
    <xf numFmtId="0" fontId="6" fillId="0" borderId="10" xfId="0" applyFont="1" applyFill="1" applyBorder="1" applyAlignment="1" applyProtection="1">
      <alignment horizontal="center" vertical="center"/>
    </xf>
    <xf numFmtId="1" fontId="6" fillId="0" borderId="10" xfId="0" applyNumberFormat="1" applyFont="1" applyBorder="1" applyAlignment="1" applyProtection="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17" fillId="0" borderId="0" xfId="0" applyFont="1" applyBorder="1" applyAlignment="1">
      <alignment vertical="top"/>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8" fillId="0" borderId="9" xfId="0" applyNumberFormat="1"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xf>
    <xf numFmtId="165" fontId="18" fillId="0" borderId="10" xfId="0" applyNumberFormat="1"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1" fillId="0" borderId="0" xfId="0" applyFont="1" applyBorder="1" applyAlignment="1">
      <alignment horizontal="left" vertical="center"/>
    </xf>
    <xf numFmtId="164" fontId="6" fillId="3" borderId="35" xfId="0" applyNumberFormat="1" applyFont="1" applyFill="1" applyBorder="1" applyAlignment="1" applyProtection="1">
      <alignment horizontal="center" vertical="center"/>
    </xf>
    <xf numFmtId="2" fontId="23" fillId="0" borderId="0" xfId="0" applyNumberFormat="1" applyFont="1" applyBorder="1" applyAlignment="1">
      <alignment horizontal="center" vertical="center"/>
    </xf>
    <xf numFmtId="2" fontId="23" fillId="0" borderId="0" xfId="0" applyNumberFormat="1" applyFont="1" applyBorder="1" applyAlignment="1">
      <alignment horizontal="center" vertical="center" wrapText="1"/>
    </xf>
    <xf numFmtId="0" fontId="23" fillId="0" borderId="0" xfId="0" applyFont="1" applyBorder="1" applyAlignment="1">
      <alignment vertical="center"/>
    </xf>
    <xf numFmtId="0" fontId="31" fillId="0" borderId="0" xfId="0" applyFont="1" applyBorder="1" applyAlignment="1">
      <alignment vertical="center"/>
    </xf>
    <xf numFmtId="0" fontId="23" fillId="0" borderId="0" xfId="0" applyFont="1" applyBorder="1" applyAlignment="1">
      <alignment horizontal="center" vertical="center"/>
    </xf>
    <xf numFmtId="2" fontId="23" fillId="0" borderId="30" xfId="0" applyNumberFormat="1" applyFont="1" applyBorder="1" applyAlignment="1">
      <alignment horizontal="center" vertical="center"/>
    </xf>
    <xf numFmtId="2" fontId="23" fillId="0" borderId="11" xfId="0" applyNumberFormat="1" applyFont="1" applyBorder="1" applyAlignment="1">
      <alignment horizontal="center" vertical="center"/>
    </xf>
    <xf numFmtId="2" fontId="23" fillId="0" borderId="31" xfId="0" applyNumberFormat="1" applyFont="1" applyBorder="1" applyAlignment="1">
      <alignment horizontal="center" vertical="center"/>
    </xf>
    <xf numFmtId="0" fontId="23" fillId="0" borderId="0" xfId="0" applyFont="1" applyBorder="1" applyAlignment="1">
      <alignment vertical="center" wrapText="1"/>
    </xf>
    <xf numFmtId="0" fontId="31" fillId="0" borderId="0" xfId="0" applyFont="1" applyFill="1" applyBorder="1" applyAlignment="1">
      <alignment vertical="center"/>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8" xfId="0" applyFont="1" applyBorder="1" applyAlignment="1">
      <alignment horizontal="center" vertical="center" wrapText="1"/>
    </xf>
    <xf numFmtId="0" fontId="29" fillId="0" borderId="55" xfId="0" applyFont="1" applyFill="1" applyBorder="1" applyAlignment="1">
      <alignment horizontal="center" vertical="center" wrapText="1"/>
    </xf>
    <xf numFmtId="0" fontId="23" fillId="0" borderId="50" xfId="0" applyFont="1" applyBorder="1" applyAlignment="1">
      <alignment vertical="center"/>
    </xf>
    <xf numFmtId="0" fontId="23" fillId="0" borderId="52" xfId="0" applyFont="1" applyBorder="1" applyAlignment="1">
      <alignment vertical="center"/>
    </xf>
    <xf numFmtId="0" fontId="13" fillId="0" borderId="0" xfId="0" applyFont="1" applyBorder="1"/>
    <xf numFmtId="2" fontId="23" fillId="0" borderId="71" xfId="0" applyNumberFormat="1" applyFont="1" applyBorder="1" applyAlignment="1">
      <alignment horizontal="center" vertical="center"/>
    </xf>
    <xf numFmtId="0" fontId="38" fillId="0" borderId="13" xfId="0" applyFont="1" applyBorder="1" applyAlignment="1">
      <alignment horizontal="left" vertical="center" wrapText="1" indent="1"/>
    </xf>
    <xf numFmtId="0" fontId="38" fillId="0" borderId="76" xfId="0" applyFont="1" applyBorder="1" applyAlignment="1">
      <alignment horizontal="center" vertical="center"/>
    </xf>
    <xf numFmtId="0" fontId="38" fillId="0" borderId="77" xfId="0" applyFont="1" applyBorder="1" applyAlignment="1">
      <alignment horizontal="center" vertical="center"/>
    </xf>
    <xf numFmtId="0" fontId="38" fillId="0" borderId="77" xfId="0" applyFont="1" applyBorder="1" applyAlignment="1">
      <alignment horizontal="center" vertical="center" wrapText="1"/>
    </xf>
    <xf numFmtId="0" fontId="38" fillId="0" borderId="78" xfId="0" applyFont="1" applyBorder="1" applyAlignment="1">
      <alignment horizontal="center" vertical="center"/>
    </xf>
    <xf numFmtId="0" fontId="38" fillId="0" borderId="79" xfId="0" applyFont="1" applyBorder="1" applyAlignment="1">
      <alignment horizontal="center" vertical="center"/>
    </xf>
    <xf numFmtId="0" fontId="23" fillId="0" borderId="9"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57" xfId="0" applyFont="1" applyBorder="1" applyAlignment="1">
      <alignment horizontal="center" vertical="center" wrapText="1"/>
    </xf>
    <xf numFmtId="2" fontId="23" fillId="0" borderId="34" xfId="0" applyNumberFormat="1" applyFont="1" applyBorder="1" applyAlignment="1">
      <alignment horizontal="center" vertical="center"/>
    </xf>
    <xf numFmtId="2" fontId="23" fillId="0" borderId="10" xfId="0" applyNumberFormat="1" applyFont="1" applyBorder="1" applyAlignment="1">
      <alignment horizontal="center" vertical="center"/>
    </xf>
    <xf numFmtId="2" fontId="23" fillId="0" borderId="33" xfId="0" applyNumberFormat="1" applyFont="1" applyBorder="1" applyAlignment="1">
      <alignment horizontal="center" vertical="center"/>
    </xf>
    <xf numFmtId="2" fontId="23" fillId="0" borderId="35" xfId="0" applyNumberFormat="1" applyFont="1" applyBorder="1" applyAlignment="1">
      <alignment horizontal="center" vertical="center"/>
    </xf>
    <xf numFmtId="0" fontId="23" fillId="0" borderId="0" xfId="0" applyFont="1" applyBorder="1" applyAlignment="1">
      <alignment horizontal="left" vertical="center" wrapText="1" indent="1"/>
    </xf>
    <xf numFmtId="0" fontId="23" fillId="0" borderId="0" xfId="0" applyFont="1" applyBorder="1" applyAlignment="1">
      <alignment horizontal="center" vertical="center" wrapText="1"/>
    </xf>
    <xf numFmtId="0" fontId="29" fillId="0" borderId="82" xfId="0" applyFont="1" applyBorder="1" applyAlignment="1">
      <alignment horizontal="center" vertical="center"/>
    </xf>
    <xf numFmtId="0" fontId="23" fillId="0" borderId="0" xfId="0" applyFont="1" applyFill="1" applyBorder="1" applyAlignment="1">
      <alignment horizontal="left" vertical="center" indent="1"/>
    </xf>
    <xf numFmtId="0" fontId="23" fillId="0" borderId="69" xfId="0" applyFont="1" applyFill="1" applyBorder="1" applyAlignment="1">
      <alignment horizontal="left" vertical="center" wrapText="1" indent="1"/>
    </xf>
    <xf numFmtId="0" fontId="31" fillId="0" borderId="61" xfId="0" applyFont="1" applyFill="1" applyBorder="1" applyAlignment="1">
      <alignment vertical="center"/>
    </xf>
    <xf numFmtId="0" fontId="31" fillId="0" borderId="62" xfId="0" applyFont="1" applyBorder="1" applyAlignment="1">
      <alignment vertical="center"/>
    </xf>
    <xf numFmtId="0" fontId="31" fillId="0" borderId="59" xfId="0" applyFont="1" applyBorder="1" applyAlignment="1">
      <alignment vertical="center"/>
    </xf>
    <xf numFmtId="0" fontId="31" fillId="0" borderId="61" xfId="0" applyFont="1" applyBorder="1" applyAlignment="1">
      <alignment vertical="center"/>
    </xf>
    <xf numFmtId="0" fontId="31" fillId="0" borderId="64" xfId="0" applyFont="1" applyBorder="1" applyAlignment="1">
      <alignment vertical="center"/>
    </xf>
    <xf numFmtId="0" fontId="23" fillId="0" borderId="33" xfId="0" applyFont="1" applyBorder="1" applyAlignment="1">
      <alignment horizontal="center" vertical="center"/>
    </xf>
    <xf numFmtId="0" fontId="23" fillId="0" borderId="10" xfId="0" applyFont="1" applyBorder="1" applyAlignment="1">
      <alignment horizontal="center" vertical="center"/>
    </xf>
    <xf numFmtId="0" fontId="31" fillId="0" borderId="83" xfId="0" applyFont="1" applyBorder="1" applyAlignment="1">
      <alignment vertical="center"/>
    </xf>
    <xf numFmtId="0" fontId="29" fillId="0" borderId="0" xfId="0" applyFont="1" applyFill="1" applyBorder="1" applyAlignment="1">
      <alignment horizontal="left" vertical="center"/>
    </xf>
    <xf numFmtId="0" fontId="31" fillId="0" borderId="59" xfId="0" applyFont="1" applyFill="1" applyBorder="1" applyAlignment="1">
      <alignment vertical="center"/>
    </xf>
    <xf numFmtId="0" fontId="29" fillId="0" borderId="69" xfId="0" applyFont="1" applyFill="1" applyBorder="1" applyAlignment="1">
      <alignment horizontal="left" vertical="center"/>
    </xf>
    <xf numFmtId="0" fontId="31" fillId="0" borderId="84" xfId="0" applyFont="1" applyBorder="1" applyAlignment="1">
      <alignment vertical="center"/>
    </xf>
    <xf numFmtId="0" fontId="31" fillId="0" borderId="63" xfId="0" applyFont="1" applyBorder="1" applyAlignment="1">
      <alignment vertical="center"/>
    </xf>
    <xf numFmtId="0" fontId="31" fillId="0" borderId="60" xfId="0" applyFont="1" applyBorder="1" applyAlignment="1">
      <alignment vertical="center"/>
    </xf>
    <xf numFmtId="0" fontId="31" fillId="0" borderId="81" xfId="0" applyFont="1" applyBorder="1" applyAlignment="1">
      <alignment vertical="center"/>
    </xf>
    <xf numFmtId="0" fontId="31" fillId="0" borderId="0" xfId="0" applyFont="1" applyBorder="1" applyAlignment="1">
      <alignment horizontal="left" vertical="center" indent="1"/>
    </xf>
    <xf numFmtId="0" fontId="31" fillId="0" borderId="0" xfId="0" applyFont="1" applyBorder="1" applyAlignment="1">
      <alignment horizontal="left" vertical="center"/>
    </xf>
    <xf numFmtId="0" fontId="31" fillId="0" borderId="64" xfId="0" applyFont="1" applyFill="1" applyBorder="1" applyAlignment="1">
      <alignment vertical="center"/>
    </xf>
    <xf numFmtId="164" fontId="31" fillId="0" borderId="9" xfId="0" applyNumberFormat="1" applyFont="1" applyBorder="1" applyAlignment="1">
      <alignment horizontal="center" vertical="center"/>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2" fontId="23" fillId="0" borderId="9" xfId="0" applyNumberFormat="1" applyFont="1" applyBorder="1" applyAlignment="1">
      <alignment horizontal="center" vertical="center"/>
    </xf>
    <xf numFmtId="2" fontId="23" fillId="0" borderId="33" xfId="0" applyNumberFormat="1" applyFont="1" applyBorder="1" applyAlignment="1">
      <alignment horizontal="center" vertical="center"/>
    </xf>
    <xf numFmtId="0" fontId="31" fillId="0" borderId="69" xfId="0" applyFont="1" applyFill="1" applyBorder="1" applyAlignment="1">
      <alignment vertical="center"/>
    </xf>
    <xf numFmtId="0" fontId="27" fillId="0" borderId="14" xfId="0" applyFont="1" applyBorder="1" applyAlignment="1">
      <alignment horizontal="center" vertical="center" wrapText="1"/>
    </xf>
    <xf numFmtId="2" fontId="25" fillId="0" borderId="17" xfId="0" applyNumberFormat="1" applyFont="1" applyBorder="1" applyAlignment="1">
      <alignment horizontal="center" vertical="center" wrapText="1"/>
    </xf>
    <xf numFmtId="2" fontId="25" fillId="0" borderId="20" xfId="0" applyNumberFormat="1" applyFont="1" applyBorder="1" applyAlignment="1">
      <alignment horizontal="center" vertical="center" wrapText="1"/>
    </xf>
    <xf numFmtId="0" fontId="29" fillId="0" borderId="67" xfId="0" applyFont="1" applyBorder="1" applyAlignment="1">
      <alignment horizontal="center" vertical="center" wrapText="1"/>
    </xf>
    <xf numFmtId="0" fontId="29" fillId="0" borderId="68"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71"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2" fontId="23" fillId="2" borderId="10" xfId="0" applyNumberFormat="1" applyFont="1" applyFill="1" applyBorder="1" applyAlignment="1">
      <alignment horizontal="center" vertical="center"/>
    </xf>
    <xf numFmtId="2" fontId="23" fillId="2" borderId="35" xfId="0" applyNumberFormat="1" applyFont="1" applyFill="1" applyBorder="1" applyAlignment="1">
      <alignment horizontal="center" vertical="center"/>
    </xf>
    <xf numFmtId="2" fontId="23" fillId="2" borderId="34" xfId="0" applyNumberFormat="1" applyFont="1" applyFill="1" applyBorder="1" applyAlignment="1">
      <alignment horizontal="center" vertical="center"/>
    </xf>
    <xf numFmtId="0" fontId="31" fillId="4" borderId="0" xfId="0" applyFont="1" applyFill="1" applyBorder="1" applyAlignment="1">
      <alignment vertical="center"/>
    </xf>
    <xf numFmtId="1"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34" fillId="0" borderId="0" xfId="0" applyFont="1" applyBorder="1" applyAlignment="1">
      <alignment horizontal="left" vertical="center" indent="1"/>
    </xf>
    <xf numFmtId="0" fontId="38" fillId="0" borderId="0" xfId="0" applyFont="1" applyFill="1" applyBorder="1" applyAlignment="1">
      <alignment horizontal="center" vertical="center"/>
    </xf>
    <xf numFmtId="0" fontId="31" fillId="0" borderId="0" xfId="0" applyFont="1" applyBorder="1" applyAlignment="1">
      <alignment horizontal="center" vertical="center"/>
    </xf>
    <xf numFmtId="2" fontId="31" fillId="0" borderId="0" xfId="0" applyNumberFormat="1" applyFont="1" applyBorder="1" applyAlignment="1">
      <alignment horizontal="center" vertical="center"/>
    </xf>
    <xf numFmtId="164" fontId="31" fillId="0" borderId="0" xfId="0" applyNumberFormat="1" applyFont="1" applyBorder="1" applyAlignment="1">
      <alignment horizontal="center" vertical="center"/>
    </xf>
    <xf numFmtId="0" fontId="23" fillId="0" borderId="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31" fillId="0" borderId="30" xfId="0" applyFont="1" applyBorder="1" applyAlignment="1">
      <alignment horizontal="center" vertical="center"/>
    </xf>
    <xf numFmtId="0" fontId="31" fillId="0" borderId="32"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4" xfId="0" applyFont="1" applyFill="1" applyBorder="1" applyAlignment="1">
      <alignment horizontal="center" vertical="center"/>
    </xf>
    <xf numFmtId="0" fontId="34" fillId="0" borderId="0" xfId="0" applyFont="1" applyBorder="1" applyAlignment="1">
      <alignment vertical="center"/>
    </xf>
    <xf numFmtId="2" fontId="38" fillId="0" borderId="0" xfId="0" applyNumberFormat="1" applyFont="1" applyFill="1" applyBorder="1" applyAlignment="1">
      <alignment horizontal="center" vertical="center"/>
    </xf>
    <xf numFmtId="2" fontId="31" fillId="0" borderId="0" xfId="0" applyNumberFormat="1" applyFont="1" applyFill="1" applyBorder="1" applyAlignment="1">
      <alignment horizontal="center" vertical="center"/>
    </xf>
    <xf numFmtId="165" fontId="38" fillId="0" borderId="0" xfId="0" applyNumberFormat="1" applyFont="1" applyFill="1" applyBorder="1" applyAlignment="1">
      <alignment horizontal="center" vertical="center"/>
    </xf>
    <xf numFmtId="164" fontId="38" fillId="0" borderId="0"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Border="1" applyAlignment="1">
      <alignment horizontal="left" vertical="center" wrapText="1" indent="1"/>
    </xf>
    <xf numFmtId="0" fontId="38" fillId="0" borderId="16" xfId="0" applyFont="1" applyBorder="1" applyAlignment="1">
      <alignment horizontal="left" vertical="center" wrapText="1" indent="1"/>
    </xf>
    <xf numFmtId="0" fontId="38" fillId="0" borderId="19" xfId="0" applyFont="1" applyBorder="1" applyAlignment="1">
      <alignment horizontal="left" vertical="center" wrapText="1" indent="1"/>
    </xf>
    <xf numFmtId="9" fontId="38" fillId="0" borderId="9" xfId="0" applyNumberFormat="1" applyFont="1" applyBorder="1" applyAlignment="1">
      <alignment horizontal="center" vertical="center"/>
    </xf>
    <xf numFmtId="164" fontId="38" fillId="0" borderId="9" xfId="0" applyNumberFormat="1" applyFont="1" applyBorder="1" applyAlignment="1">
      <alignment horizontal="center" vertical="center"/>
    </xf>
    <xf numFmtId="0" fontId="38" fillId="0" borderId="0" xfId="0" applyFont="1" applyBorder="1" applyAlignment="1">
      <alignment horizontal="center" vertical="center"/>
    </xf>
    <xf numFmtId="9" fontId="38" fillId="0" borderId="0" xfId="0" applyNumberFormat="1" applyFont="1" applyBorder="1" applyAlignment="1">
      <alignment horizontal="center" vertical="center"/>
    </xf>
    <xf numFmtId="164" fontId="38" fillId="0" borderId="0" xfId="0" applyNumberFormat="1" applyFont="1" applyBorder="1" applyAlignment="1">
      <alignment horizontal="center" vertical="center"/>
    </xf>
    <xf numFmtId="1" fontId="38" fillId="0" borderId="9"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4" fillId="0" borderId="32" xfId="0" applyFont="1" applyBorder="1" applyAlignment="1">
      <alignment horizontal="center" vertical="center" wrapText="1"/>
    </xf>
    <xf numFmtId="0" fontId="6" fillId="0" borderId="9" xfId="0" applyFont="1" applyFill="1" applyBorder="1" applyAlignment="1" applyProtection="1">
      <alignment horizontal="center" vertical="center" wrapText="1"/>
    </xf>
    <xf numFmtId="1" fontId="6" fillId="0" borderId="25" xfId="0" applyNumberFormat="1" applyFont="1" applyFill="1" applyBorder="1" applyAlignment="1" applyProtection="1">
      <alignment horizontal="center" vertical="center"/>
    </xf>
    <xf numFmtId="164" fontId="6" fillId="3" borderId="33" xfId="0" applyNumberFormat="1" applyFont="1" applyFill="1" applyBorder="1" applyAlignment="1" applyProtection="1">
      <alignment horizontal="center" vertical="center"/>
    </xf>
    <xf numFmtId="1" fontId="6" fillId="0" borderId="9" xfId="0" applyNumberFormat="1" applyFont="1" applyFill="1" applyBorder="1" applyAlignment="1" applyProtection="1">
      <alignment horizontal="center" vertical="center"/>
    </xf>
    <xf numFmtId="0" fontId="23" fillId="0" borderId="0" xfId="0" applyFont="1" applyBorder="1" applyAlignment="1">
      <alignment horizontal="left" vertical="center" wrapText="1" indent="2"/>
    </xf>
    <xf numFmtId="0" fontId="31" fillId="0" borderId="9" xfId="0" applyFont="1" applyBorder="1" applyAlignment="1">
      <alignment horizontal="center" vertical="center"/>
    </xf>
    <xf numFmtId="0" fontId="31" fillId="0" borderId="0" xfId="0" applyFont="1" applyBorder="1" applyAlignment="1">
      <alignment horizontal="left" vertical="center" wrapText="1" indent="1"/>
    </xf>
    <xf numFmtId="2" fontId="23" fillId="0" borderId="33" xfId="0" applyNumberFormat="1" applyFont="1" applyBorder="1" applyAlignment="1">
      <alignment horizontal="center" vertical="center"/>
    </xf>
    <xf numFmtId="2" fontId="23" fillId="0" borderId="35" xfId="0" applyNumberFormat="1" applyFont="1" applyBorder="1" applyAlignment="1">
      <alignment horizontal="center" vertical="center"/>
    </xf>
    <xf numFmtId="0" fontId="38" fillId="0" borderId="9" xfId="0" applyFont="1" applyBorder="1" applyAlignment="1">
      <alignment horizontal="center" vertical="center"/>
    </xf>
    <xf numFmtId="0" fontId="31" fillId="0" borderId="0" xfId="0" applyFont="1" applyBorder="1" applyAlignment="1">
      <alignment vertical="center" wrapText="1"/>
    </xf>
    <xf numFmtId="0" fontId="38" fillId="0" borderId="78" xfId="0" applyFont="1" applyBorder="1" applyAlignment="1">
      <alignment horizontal="center" vertical="center" wrapText="1"/>
    </xf>
    <xf numFmtId="0" fontId="34" fillId="0" borderId="0" xfId="0" applyFont="1" applyFill="1" applyBorder="1" applyAlignment="1">
      <alignment vertical="center" wrapText="1"/>
    </xf>
    <xf numFmtId="0" fontId="34" fillId="0" borderId="0" xfId="0" applyFont="1" applyFill="1" applyBorder="1" applyAlignment="1">
      <alignment vertical="center"/>
    </xf>
    <xf numFmtId="0" fontId="34" fillId="0" borderId="0" xfId="0" applyFont="1" applyBorder="1" applyAlignment="1">
      <alignment horizontal="left" vertical="center"/>
    </xf>
    <xf numFmtId="0" fontId="49" fillId="0" borderId="0" xfId="0" applyFont="1" applyBorder="1" applyAlignment="1">
      <alignment vertical="center" wrapText="1"/>
    </xf>
    <xf numFmtId="0" fontId="18" fillId="0" borderId="26" xfId="0" applyFont="1" applyBorder="1" applyAlignment="1">
      <alignment horizontal="left" vertical="center" wrapText="1"/>
    </xf>
    <xf numFmtId="0" fontId="18" fillId="0" borderId="43" xfId="0" applyFont="1" applyBorder="1" applyAlignment="1">
      <alignment horizontal="left" vertical="center" wrapText="1"/>
    </xf>
    <xf numFmtId="0" fontId="38" fillId="4" borderId="5" xfId="0" applyFont="1" applyFill="1" applyBorder="1" applyAlignment="1">
      <alignment horizontal="center" vertical="center"/>
    </xf>
    <xf numFmtId="0" fontId="39" fillId="0" borderId="0" xfId="0" applyFont="1" applyFill="1" applyBorder="1" applyAlignment="1">
      <alignment vertical="center" wrapText="1"/>
    </xf>
    <xf numFmtId="0" fontId="38" fillId="4" borderId="0" xfId="0" applyFont="1" applyFill="1" applyBorder="1" applyAlignment="1">
      <alignment horizontal="center" vertical="center" wrapText="1"/>
    </xf>
    <xf numFmtId="0" fontId="38" fillId="4" borderId="0" xfId="0" applyFont="1" applyFill="1" applyBorder="1" applyAlignment="1">
      <alignment horizontal="center" vertical="center"/>
    </xf>
    <xf numFmtId="2" fontId="38" fillId="4" borderId="0" xfId="0" applyNumberFormat="1" applyFont="1" applyFill="1" applyBorder="1" applyAlignment="1">
      <alignment horizontal="center" vertical="center"/>
    </xf>
    <xf numFmtId="0" fontId="23" fillId="4" borderId="0" xfId="0" applyFont="1" applyFill="1" applyBorder="1" applyAlignment="1">
      <alignment vertical="center" wrapText="1"/>
    </xf>
    <xf numFmtId="0" fontId="39" fillId="4" borderId="0" xfId="0" applyFont="1" applyFill="1" applyBorder="1" applyAlignment="1">
      <alignment horizontal="center" vertical="center"/>
    </xf>
    <xf numFmtId="0" fontId="29"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39" fillId="4" borderId="44" xfId="0" applyFont="1" applyFill="1" applyBorder="1" applyAlignment="1">
      <alignment horizontal="center" vertical="center"/>
    </xf>
    <xf numFmtId="2" fontId="38" fillId="4" borderId="44" xfId="0" applyNumberFormat="1" applyFont="1" applyFill="1" applyBorder="1" applyAlignment="1">
      <alignment horizontal="center" vertical="center"/>
    </xf>
    <xf numFmtId="2" fontId="38" fillId="4" borderId="92" xfId="0" applyNumberFormat="1" applyFont="1" applyFill="1" applyBorder="1" applyAlignment="1">
      <alignment horizontal="center" vertical="center"/>
    </xf>
    <xf numFmtId="0" fontId="39" fillId="4" borderId="3" xfId="0" applyFont="1" applyFill="1" applyBorder="1" applyAlignment="1">
      <alignment horizontal="center" vertical="center"/>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38" fillId="4" borderId="6" xfId="0" applyFont="1" applyFill="1" applyBorder="1" applyAlignment="1">
      <alignment vertical="center"/>
    </xf>
    <xf numFmtId="2" fontId="38" fillId="4" borderId="5" xfId="0" applyNumberFormat="1" applyFont="1" applyFill="1" applyBorder="1" applyAlignment="1">
      <alignment horizontal="center" vertical="center"/>
    </xf>
    <xf numFmtId="0" fontId="38" fillId="4" borderId="7" xfId="0" applyFont="1" applyFill="1" applyBorder="1" applyAlignment="1">
      <alignment vertical="center"/>
    </xf>
    <xf numFmtId="0" fontId="39" fillId="4" borderId="1" xfId="0" applyFont="1" applyFill="1" applyBorder="1" applyAlignment="1">
      <alignment horizontal="center" vertical="center"/>
    </xf>
    <xf numFmtId="2" fontId="38" fillId="4" borderId="1" xfId="0" applyNumberFormat="1" applyFont="1" applyFill="1" applyBorder="1" applyAlignment="1">
      <alignment horizontal="center" vertical="center"/>
    </xf>
    <xf numFmtId="2" fontId="38" fillId="4" borderId="8" xfId="0" applyNumberFormat="1" applyFont="1" applyFill="1" applyBorder="1" applyAlignment="1">
      <alignment horizontal="center" vertical="center"/>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91" xfId="0" applyFont="1" applyFill="1" applyBorder="1" applyAlignment="1">
      <alignment horizontal="center" vertical="center"/>
    </xf>
    <xf numFmtId="0" fontId="29" fillId="0" borderId="0" xfId="0" applyFont="1" applyFill="1" applyBorder="1" applyAlignment="1">
      <alignment vertical="center"/>
    </xf>
    <xf numFmtId="0" fontId="34" fillId="0" borderId="87" xfId="0" applyFont="1" applyFill="1" applyBorder="1" applyAlignment="1">
      <alignment vertical="center"/>
    </xf>
    <xf numFmtId="0" fontId="31" fillId="0" borderId="32" xfId="0" applyFont="1" applyBorder="1" applyAlignment="1">
      <alignment horizontal="center" vertical="center"/>
    </xf>
    <xf numFmtId="0" fontId="31" fillId="0" borderId="34" xfId="0" applyFont="1" applyBorder="1" applyAlignment="1">
      <alignment horizontal="center" vertical="center"/>
    </xf>
    <xf numFmtId="0" fontId="31" fillId="0" borderId="10" xfId="0" applyFont="1" applyBorder="1" applyAlignment="1">
      <alignment horizontal="center" vertical="center"/>
    </xf>
    <xf numFmtId="2" fontId="31" fillId="0" borderId="10" xfId="0" applyNumberFormat="1" applyFont="1" applyBorder="1" applyAlignment="1">
      <alignment horizontal="center" vertical="center"/>
    </xf>
    <xf numFmtId="164" fontId="31" fillId="0" borderId="10" xfId="0" applyNumberFormat="1" applyFont="1" applyBorder="1" applyAlignment="1">
      <alignment horizontal="center" vertical="center"/>
    </xf>
    <xf numFmtId="0" fontId="25" fillId="0" borderId="16" xfId="0" applyFont="1" applyBorder="1" applyAlignment="1">
      <alignment vertical="center" wrapText="1"/>
    </xf>
    <xf numFmtId="0" fontId="25" fillId="0" borderId="19" xfId="0" applyFont="1" applyBorder="1" applyAlignment="1">
      <alignment vertical="center" wrapText="1"/>
    </xf>
    <xf numFmtId="0" fontId="25" fillId="0" borderId="16" xfId="0" applyFont="1" applyBorder="1" applyAlignment="1">
      <alignment vertical="center"/>
    </xf>
    <xf numFmtId="0" fontId="25" fillId="0" borderId="15" xfId="0" applyFont="1" applyBorder="1" applyAlignment="1">
      <alignment horizontal="left" vertical="center" indent="1"/>
    </xf>
    <xf numFmtId="0" fontId="25" fillId="0" borderId="21" xfId="0" applyFont="1" applyBorder="1" applyAlignment="1">
      <alignment horizontal="left" vertical="center" indent="1"/>
    </xf>
    <xf numFmtId="0" fontId="23" fillId="0" borderId="0" xfId="0" applyFont="1" applyBorder="1" applyAlignment="1">
      <alignment horizontal="left" vertical="top" wrapText="1"/>
    </xf>
    <xf numFmtId="0" fontId="52" fillId="0" borderId="0" xfId="0" applyFont="1" applyBorder="1" applyAlignment="1">
      <alignment vertical="center"/>
    </xf>
    <xf numFmtId="0" fontId="2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9" fillId="4" borderId="0" xfId="0" applyNumberFormat="1" applyFont="1" applyFill="1" applyBorder="1" applyAlignment="1">
      <alignment horizontal="center" vertical="center"/>
    </xf>
    <xf numFmtId="2" fontId="39" fillId="4" borderId="0" xfId="0" applyNumberFormat="1" applyFont="1" applyFill="1" applyBorder="1" applyAlignment="1">
      <alignment horizontal="center" vertical="center" wrapText="1"/>
    </xf>
    <xf numFmtId="2" fontId="39" fillId="4" borderId="5"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wrapText="1"/>
    </xf>
    <xf numFmtId="0" fontId="20" fillId="4" borderId="27" xfId="0" applyFont="1" applyFill="1" applyBorder="1" applyAlignment="1" applyProtection="1">
      <alignment horizontal="left" vertical="center" wrapText="1"/>
    </xf>
    <xf numFmtId="0" fontId="20" fillId="4" borderId="28" xfId="0" applyFont="1" applyFill="1" applyBorder="1" applyAlignment="1" applyProtection="1">
      <alignment horizontal="left" vertical="center" wrapText="1"/>
    </xf>
    <xf numFmtId="0" fontId="20" fillId="4" borderId="28" xfId="0" applyFont="1" applyFill="1" applyBorder="1" applyAlignment="1">
      <alignment horizontal="left" vertical="center"/>
    </xf>
    <xf numFmtId="0" fontId="20" fillId="4" borderId="18" xfId="0" applyFont="1" applyFill="1" applyBorder="1" applyAlignment="1" applyProtection="1">
      <alignment horizontal="left" vertical="center" wrapText="1"/>
    </xf>
    <xf numFmtId="0" fontId="21" fillId="4" borderId="22" xfId="0" applyFont="1" applyFill="1" applyBorder="1" applyAlignment="1" applyProtection="1">
      <alignment horizontal="left" vertical="center" wrapText="1"/>
    </xf>
    <xf numFmtId="0" fontId="21" fillId="4" borderId="23" xfId="0" applyFont="1" applyFill="1" applyBorder="1" applyAlignment="1" applyProtection="1">
      <alignment horizontal="left" vertical="center" wrapText="1"/>
    </xf>
    <xf numFmtId="0" fontId="21" fillId="4" borderId="23" xfId="0" applyFont="1" applyFill="1" applyBorder="1" applyAlignment="1">
      <alignment horizontal="left" vertical="center"/>
    </xf>
    <xf numFmtId="0" fontId="21" fillId="4" borderId="22" xfId="0" applyFont="1" applyFill="1" applyBorder="1" applyAlignment="1">
      <alignment horizontal="left" vertical="center"/>
    </xf>
    <xf numFmtId="0" fontId="21" fillId="4" borderId="22"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36" xfId="0" applyFont="1" applyFill="1" applyBorder="1" applyAlignment="1">
      <alignment horizontal="left" vertical="center" wrapText="1"/>
    </xf>
    <xf numFmtId="0" fontId="21" fillId="4" borderId="37" xfId="0" applyFont="1" applyFill="1" applyBorder="1" applyAlignment="1">
      <alignment horizontal="left" vertical="center" wrapText="1"/>
    </xf>
    <xf numFmtId="0" fontId="21" fillId="4" borderId="38" xfId="0" applyFont="1" applyFill="1" applyBorder="1" applyAlignment="1">
      <alignment horizontal="left" vertical="center" wrapText="1"/>
    </xf>
    <xf numFmtId="0" fontId="21" fillId="4" borderId="23" xfId="0" applyFont="1" applyFill="1" applyBorder="1" applyAlignment="1">
      <alignment horizontal="left" vertical="center" wrapText="1"/>
    </xf>
    <xf numFmtId="0" fontId="21" fillId="4" borderId="0" xfId="0" applyFont="1" applyFill="1" applyBorder="1" applyAlignment="1">
      <alignment horizontal="left" vertical="center"/>
    </xf>
    <xf numFmtId="0" fontId="6" fillId="4" borderId="0" xfId="0" applyFont="1" applyFill="1" applyAlignment="1" applyProtection="1">
      <alignment vertical="center"/>
      <protection locked="0"/>
    </xf>
    <xf numFmtId="0" fontId="21"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2" fontId="15"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3"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20" fillId="4" borderId="29" xfId="0" applyFont="1" applyFill="1" applyBorder="1" applyAlignment="1" applyProtection="1">
      <alignment horizontal="left" vertical="center" wrapText="1"/>
    </xf>
    <xf numFmtId="0" fontId="21" fillId="4" borderId="24" xfId="0" applyFont="1" applyFill="1" applyBorder="1" applyAlignment="1" applyProtection="1">
      <alignment horizontal="left" vertical="center" wrapText="1"/>
    </xf>
    <xf numFmtId="0" fontId="21" fillId="4" borderId="24" xfId="0" applyFont="1" applyFill="1" applyBorder="1" applyAlignment="1">
      <alignment horizontal="left" vertical="center" wrapText="1"/>
    </xf>
    <xf numFmtId="0" fontId="21" fillId="4" borderId="39" xfId="0" applyFont="1" applyFill="1" applyBorder="1" applyAlignment="1">
      <alignment horizontal="left" vertical="center" wrapText="1"/>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21" fillId="4" borderId="37" xfId="0" applyFont="1" applyFill="1" applyBorder="1" applyAlignment="1">
      <alignment horizontal="left" vertical="center"/>
    </xf>
    <xf numFmtId="0" fontId="6" fillId="4" borderId="0"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2" fontId="2" fillId="0" borderId="10" xfId="0" applyNumberFormat="1" applyFont="1" applyBorder="1" applyAlignment="1" applyProtection="1">
      <alignment horizontal="center" vertical="center" wrapText="1"/>
    </xf>
    <xf numFmtId="0" fontId="6" fillId="0" borderId="3" xfId="0" applyFont="1" applyBorder="1" applyAlignment="1" applyProtection="1">
      <alignment vertical="center"/>
      <protection locked="0"/>
    </xf>
    <xf numFmtId="0" fontId="56" fillId="0" borderId="32" xfId="0" applyFont="1" applyFill="1" applyBorder="1" applyAlignment="1" applyProtection="1">
      <alignment horizontal="center" vertical="center" wrapText="1"/>
    </xf>
    <xf numFmtId="0" fontId="56" fillId="0" borderId="9" xfId="0" applyFont="1" applyFill="1" applyBorder="1" applyAlignment="1" applyProtection="1">
      <alignment horizontal="center" vertical="center" wrapText="1"/>
    </xf>
    <xf numFmtId="0" fontId="56" fillId="0" borderId="9" xfId="0" applyFont="1" applyBorder="1" applyAlignment="1">
      <alignment horizontal="left" vertical="center" indent="1"/>
    </xf>
    <xf numFmtId="0" fontId="56" fillId="0" borderId="25" xfId="0" applyFont="1" applyBorder="1" applyAlignment="1">
      <alignment horizontal="left" vertical="center" indent="1"/>
    </xf>
    <xf numFmtId="0" fontId="56" fillId="0" borderId="26" xfId="0" applyFont="1" applyBorder="1" applyAlignment="1">
      <alignment horizontal="left" vertical="center"/>
    </xf>
    <xf numFmtId="0" fontId="56" fillId="0" borderId="33" xfId="0" applyFont="1" applyFill="1" applyBorder="1" applyAlignment="1" applyProtection="1">
      <alignment horizontal="center" vertical="center"/>
    </xf>
    <xf numFmtId="0" fontId="23" fillId="4" borderId="50" xfId="0" applyFont="1" applyFill="1" applyBorder="1" applyAlignment="1">
      <alignment vertical="center"/>
    </xf>
    <xf numFmtId="0" fontId="23" fillId="4" borderId="52" xfId="0" applyFont="1" applyFill="1" applyBorder="1" applyAlignment="1">
      <alignment vertical="center"/>
    </xf>
    <xf numFmtId="0" fontId="23" fillId="4" borderId="9" xfId="0" applyFont="1" applyFill="1" applyBorder="1" applyAlignment="1">
      <alignment horizontal="left" vertical="center" indent="1"/>
    </xf>
    <xf numFmtId="0" fontId="23" fillId="4" borderId="10" xfId="0" applyFont="1" applyFill="1" applyBorder="1" applyAlignment="1">
      <alignment horizontal="left" vertical="center" indent="1"/>
    </xf>
    <xf numFmtId="0" fontId="38" fillId="4" borderId="13" xfId="0" applyFont="1" applyFill="1" applyBorder="1" applyAlignment="1">
      <alignment horizontal="left" vertical="center" wrapText="1" indent="1"/>
    </xf>
    <xf numFmtId="0" fontId="38" fillId="4" borderId="16" xfId="0" applyFont="1" applyFill="1" applyBorder="1" applyAlignment="1">
      <alignment horizontal="left" vertical="center" wrapText="1" indent="1"/>
    </xf>
    <xf numFmtId="0" fontId="38" fillId="4" borderId="19" xfId="0" applyFont="1" applyFill="1" applyBorder="1" applyAlignment="1">
      <alignment horizontal="left" vertical="center" wrapText="1" indent="1"/>
    </xf>
    <xf numFmtId="2" fontId="23" fillId="2" borderId="9" xfId="0" applyNumberFormat="1" applyFont="1" applyFill="1" applyBorder="1" applyAlignment="1">
      <alignment horizontal="center" vertical="center"/>
    </xf>
    <xf numFmtId="2" fontId="23" fillId="2" borderId="33" xfId="0" applyNumberFormat="1" applyFont="1" applyFill="1" applyBorder="1" applyAlignment="1">
      <alignment horizontal="center" vertical="center"/>
    </xf>
    <xf numFmtId="0" fontId="23" fillId="4" borderId="36" xfId="0" applyFont="1" applyFill="1" applyBorder="1" applyAlignment="1">
      <alignment horizontal="left" vertical="center" indent="1"/>
    </xf>
    <xf numFmtId="0" fontId="9" fillId="4" borderId="6"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4" fillId="4" borderId="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left" vertical="center" indent="1"/>
    </xf>
    <xf numFmtId="0" fontId="6" fillId="4" borderId="7" xfId="0" applyFont="1" applyFill="1" applyBorder="1" applyAlignment="1" applyProtection="1">
      <alignment horizontal="left" vertical="center" indent="1"/>
    </xf>
    <xf numFmtId="0" fontId="6"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indent="1"/>
    </xf>
    <xf numFmtId="0" fontId="6" fillId="4" borderId="8"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indent="1"/>
    </xf>
    <xf numFmtId="0" fontId="4" fillId="4" borderId="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0" fillId="4" borderId="40" xfId="0" applyFont="1" applyFill="1" applyBorder="1" applyAlignment="1">
      <alignment horizontal="left" vertical="center"/>
    </xf>
    <xf numFmtId="0" fontId="20" fillId="4" borderId="41" xfId="0" applyFont="1" applyFill="1" applyBorder="1" applyAlignment="1" applyProtection="1">
      <alignment horizontal="left" vertical="center" wrapText="1"/>
    </xf>
    <xf numFmtId="0" fontId="21" fillId="4" borderId="66" xfId="0" applyFont="1" applyFill="1" applyBorder="1" applyAlignment="1" applyProtection="1">
      <alignment horizontal="left" vertical="center" wrapText="1"/>
    </xf>
    <xf numFmtId="0" fontId="21" fillId="4" borderId="71" xfId="0" applyFont="1" applyFill="1" applyBorder="1" applyAlignment="1" applyProtection="1">
      <alignment horizontal="left" vertical="center"/>
    </xf>
    <xf numFmtId="0" fontId="21" fillId="4" borderId="80"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1"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1" fillId="4" borderId="94" xfId="0" applyFont="1" applyFill="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21" fillId="4" borderId="93"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1" fillId="4" borderId="94" xfId="0" applyFont="1" applyFill="1" applyBorder="1" applyAlignment="1">
      <alignment horizontal="left" vertical="center" wrapText="1"/>
    </xf>
    <xf numFmtId="0" fontId="20" fillId="4" borderId="9" xfId="0" applyFont="1" applyFill="1" applyBorder="1" applyAlignment="1" applyProtection="1">
      <alignment horizontal="left" vertical="center" wrapText="1"/>
    </xf>
    <xf numFmtId="0" fontId="23" fillId="0" borderId="0" xfId="0" applyFont="1" applyBorder="1" applyAlignment="1">
      <alignment horizontal="left" vertical="center" indent="2"/>
    </xf>
    <xf numFmtId="0" fontId="47" fillId="4" borderId="0" xfId="0" applyFont="1" applyFill="1" applyBorder="1" applyAlignment="1">
      <alignment vertical="center"/>
    </xf>
    <xf numFmtId="0" fontId="32" fillId="4" borderId="0" xfId="0" applyFont="1" applyFill="1" applyBorder="1" applyAlignment="1">
      <alignment vertical="center"/>
    </xf>
    <xf numFmtId="0" fontId="36" fillId="4" borderId="32" xfId="0" applyFont="1" applyFill="1" applyBorder="1" applyAlignment="1">
      <alignment horizontal="center" vertical="center" wrapText="1"/>
    </xf>
    <xf numFmtId="0" fontId="36" fillId="4" borderId="9" xfId="0" applyFont="1" applyFill="1" applyBorder="1" applyAlignment="1">
      <alignment horizontal="center" vertical="center" wrapText="1"/>
    </xf>
    <xf numFmtId="0" fontId="36" fillId="4" borderId="33" xfId="0" applyFont="1" applyFill="1" applyBorder="1" applyAlignment="1">
      <alignment horizontal="center" vertical="center" wrapText="1"/>
    </xf>
    <xf numFmtId="0" fontId="36" fillId="4" borderId="9" xfId="0" applyFont="1" applyFill="1" applyBorder="1" applyAlignment="1">
      <alignment horizontal="center" vertical="center"/>
    </xf>
    <xf numFmtId="2" fontId="36" fillId="4" borderId="9" xfId="0" applyNumberFormat="1" applyFont="1" applyFill="1" applyBorder="1" applyAlignment="1">
      <alignment horizontal="center" vertical="center"/>
    </xf>
    <xf numFmtId="2" fontId="36" fillId="4" borderId="33" xfId="0" applyNumberFormat="1" applyFont="1" applyFill="1" applyBorder="1" applyAlignment="1">
      <alignment horizontal="center" vertical="center" wrapText="1"/>
    </xf>
    <xf numFmtId="0" fontId="36" fillId="4" borderId="10" xfId="0" applyFont="1" applyFill="1" applyBorder="1" applyAlignment="1">
      <alignment horizontal="center" vertical="center"/>
    </xf>
    <xf numFmtId="2" fontId="36" fillId="4" borderId="10" xfId="0" applyNumberFormat="1" applyFont="1" applyFill="1" applyBorder="1" applyAlignment="1">
      <alignment horizontal="center" vertical="center"/>
    </xf>
    <xf numFmtId="2" fontId="36" fillId="4" borderId="35" xfId="0" applyNumberFormat="1"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31" fillId="0" borderId="8" xfId="0" applyFont="1" applyBorder="1" applyAlignment="1">
      <alignment horizontal="center" vertical="center"/>
    </xf>
    <xf numFmtId="0" fontId="31" fillId="0" borderId="2" xfId="0" applyFont="1" applyBorder="1" applyAlignment="1">
      <alignment vertical="center"/>
    </xf>
    <xf numFmtId="0" fontId="31" fillId="0" borderId="3" xfId="0" applyFont="1" applyBorder="1" applyAlignment="1">
      <alignment vertical="center"/>
    </xf>
    <xf numFmtId="0" fontId="31" fillId="0" borderId="4" xfId="0" applyFont="1" applyBorder="1" applyAlignment="1">
      <alignment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6" xfId="0" applyFont="1" applyBorder="1" applyAlignment="1">
      <alignment vertical="center"/>
    </xf>
    <xf numFmtId="0" fontId="31" fillId="0" borderId="5" xfId="0" applyFont="1" applyBorder="1" applyAlignment="1">
      <alignment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7" xfId="0" applyFont="1" applyBorder="1" applyAlignment="1">
      <alignment vertical="center"/>
    </xf>
    <xf numFmtId="0" fontId="31" fillId="0" borderId="1" xfId="0" applyFont="1" applyBorder="1" applyAlignment="1">
      <alignment vertical="center"/>
    </xf>
    <xf numFmtId="0" fontId="31" fillId="0" borderId="8" xfId="0" applyFont="1" applyBorder="1" applyAlignment="1">
      <alignment vertical="center"/>
    </xf>
    <xf numFmtId="0" fontId="38" fillId="0" borderId="2" xfId="0" applyFont="1" applyFill="1" applyBorder="1" applyAlignment="1">
      <alignment horizontal="center" vertical="center" wrapText="1"/>
    </xf>
    <xf numFmtId="0" fontId="59" fillId="0" borderId="0" xfId="0" applyFont="1" applyFill="1" applyBorder="1" applyAlignment="1">
      <alignment horizontal="center" vertical="center"/>
    </xf>
    <xf numFmtId="164" fontId="59" fillId="0" borderId="0" xfId="0" applyNumberFormat="1" applyFont="1" applyFill="1" applyBorder="1" applyAlignment="1">
      <alignment horizontal="center" vertical="center"/>
    </xf>
    <xf numFmtId="2" fontId="59" fillId="0" borderId="0" xfId="0" applyNumberFormat="1" applyFont="1" applyFill="1" applyBorder="1" applyAlignment="1">
      <alignment horizontal="center" vertical="center"/>
    </xf>
    <xf numFmtId="0" fontId="59" fillId="0" borderId="0" xfId="0" applyFont="1" applyFill="1" applyBorder="1" applyAlignment="1">
      <alignment horizontal="center" vertical="center" wrapText="1"/>
    </xf>
    <xf numFmtId="165" fontId="38" fillId="0" borderId="0" xfId="0" applyNumberFormat="1" applyFont="1" applyFill="1" applyBorder="1" applyAlignment="1">
      <alignment horizontal="center" vertical="center" wrapText="1"/>
    </xf>
    <xf numFmtId="164" fontId="38" fillId="0" borderId="5" xfId="0" applyNumberFormat="1" applyFont="1" applyFill="1" applyBorder="1" applyAlignment="1">
      <alignment horizontal="center" vertical="center"/>
    </xf>
    <xf numFmtId="164" fontId="38" fillId="0" borderId="1" xfId="0" applyNumberFormat="1" applyFont="1" applyFill="1" applyBorder="1" applyAlignment="1">
      <alignment horizontal="center" vertical="center"/>
    </xf>
    <xf numFmtId="164" fontId="38" fillId="0" borderId="8" xfId="0" applyNumberFormat="1" applyFont="1" applyFill="1" applyBorder="1" applyAlignment="1">
      <alignment horizontal="center" vertical="center"/>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65" fontId="38" fillId="0" borderId="1" xfId="0" applyNumberFormat="1" applyFont="1" applyFill="1" applyBorder="1" applyAlignment="1">
      <alignment horizontal="center" vertical="center"/>
    </xf>
    <xf numFmtId="0" fontId="38" fillId="0" borderId="24" xfId="0" applyFont="1" applyFill="1" applyBorder="1" applyAlignment="1">
      <alignment horizontal="center" vertical="center"/>
    </xf>
    <xf numFmtId="164" fontId="38" fillId="0" borderId="24" xfId="0" applyNumberFormat="1" applyFont="1" applyFill="1" applyBorder="1" applyAlignment="1">
      <alignment horizontal="center" vertical="center"/>
    </xf>
    <xf numFmtId="165" fontId="38" fillId="0" borderId="24" xfId="0" applyNumberFormat="1" applyFont="1" applyFill="1" applyBorder="1" applyAlignment="1">
      <alignment horizontal="center" vertical="center"/>
    </xf>
    <xf numFmtId="0" fontId="38" fillId="5" borderId="23" xfId="0" applyFont="1" applyFill="1" applyBorder="1" applyAlignment="1">
      <alignment horizontal="center" vertical="center"/>
    </xf>
    <xf numFmtId="164" fontId="38" fillId="5" borderId="23" xfId="0" applyNumberFormat="1"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95" xfId="0" applyFont="1" applyFill="1" applyBorder="1" applyAlignment="1">
      <alignment horizontal="center" vertical="center"/>
    </xf>
    <xf numFmtId="0" fontId="29" fillId="5" borderId="96" xfId="0" applyFont="1" applyFill="1" applyBorder="1" applyAlignment="1">
      <alignment horizontal="center" vertical="center"/>
    </xf>
    <xf numFmtId="0" fontId="29" fillId="0" borderId="4" xfId="0" applyFont="1" applyFill="1" applyBorder="1" applyAlignment="1">
      <alignment horizontal="center" vertical="center"/>
    </xf>
    <xf numFmtId="0" fontId="38" fillId="0" borderId="5" xfId="0" applyFont="1" applyFill="1" applyBorder="1" applyAlignment="1">
      <alignment horizontal="center" vertical="center"/>
    </xf>
    <xf numFmtId="165" fontId="38" fillId="0" borderId="97" xfId="0" applyNumberFormat="1" applyFont="1" applyFill="1" applyBorder="1" applyAlignment="1">
      <alignment horizontal="center" vertical="center"/>
    </xf>
    <xf numFmtId="164" fontId="38" fillId="5" borderId="98" xfId="0" applyNumberFormat="1" applyFont="1" applyFill="1" applyBorder="1" applyAlignment="1">
      <alignment horizontal="center" vertical="center"/>
    </xf>
    <xf numFmtId="164" fontId="38" fillId="0" borderId="97" xfId="0" applyNumberFormat="1" applyFont="1" applyFill="1" applyBorder="1" applyAlignment="1">
      <alignment horizontal="center" vertical="center"/>
    </xf>
    <xf numFmtId="0" fontId="34" fillId="6" borderId="0" xfId="0" applyFont="1" applyFill="1" applyBorder="1" applyAlignment="1">
      <alignment vertical="center"/>
    </xf>
    <xf numFmtId="0" fontId="31" fillId="6" borderId="0" xfId="0" applyFont="1" applyFill="1" applyBorder="1" applyAlignment="1">
      <alignment vertical="center"/>
    </xf>
    <xf numFmtId="0" fontId="34" fillId="7" borderId="0" xfId="0" applyFont="1" applyFill="1" applyBorder="1" applyAlignment="1">
      <alignment vertical="center"/>
    </xf>
    <xf numFmtId="0" fontId="31" fillId="7" borderId="0" xfId="0" applyFont="1" applyFill="1" applyBorder="1" applyAlignment="1">
      <alignment vertical="center"/>
    </xf>
    <xf numFmtId="0" fontId="34" fillId="8" borderId="0" xfId="0" applyFont="1" applyFill="1" applyBorder="1" applyAlignment="1">
      <alignment vertical="center"/>
    </xf>
    <xf numFmtId="0" fontId="31" fillId="8" borderId="0" xfId="0" applyFont="1" applyFill="1" applyBorder="1" applyAlignment="1">
      <alignment vertical="center"/>
    </xf>
    <xf numFmtId="2" fontId="31" fillId="0" borderId="6" xfId="0" applyNumberFormat="1" applyFont="1" applyFill="1" applyBorder="1" applyAlignment="1">
      <alignment horizontal="center" vertical="center"/>
    </xf>
    <xf numFmtId="2" fontId="31" fillId="0" borderId="5" xfId="0" applyNumberFormat="1" applyFont="1" applyFill="1" applyBorder="1" applyAlignment="1">
      <alignment horizontal="center" vertical="center"/>
    </xf>
    <xf numFmtId="2" fontId="31" fillId="0" borderId="7" xfId="0" applyNumberFormat="1" applyFont="1" applyFill="1" applyBorder="1" applyAlignment="1">
      <alignment horizontal="center" vertical="center"/>
    </xf>
    <xf numFmtId="2" fontId="31" fillId="0" borderId="1" xfId="0" applyNumberFormat="1" applyFont="1" applyFill="1" applyBorder="1" applyAlignment="1">
      <alignment horizontal="center" vertical="center"/>
    </xf>
    <xf numFmtId="2" fontId="31" fillId="0" borderId="8" xfId="0" applyNumberFormat="1" applyFont="1" applyFill="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2" fontId="31" fillId="0" borderId="23" xfId="0" applyNumberFormat="1" applyFont="1" applyFill="1" applyBorder="1" applyAlignment="1">
      <alignment horizontal="center" vertical="center"/>
    </xf>
    <xf numFmtId="2" fontId="31" fillId="0" borderId="24" xfId="0" applyNumberFormat="1" applyFont="1" applyFill="1" applyBorder="1" applyAlignment="1">
      <alignment horizontal="center" vertical="center"/>
    </xf>
    <xf numFmtId="2" fontId="31" fillId="0" borderId="98" xfId="0" applyNumberFormat="1" applyFont="1" applyFill="1" applyBorder="1" applyAlignment="1">
      <alignment horizontal="center" vertical="center"/>
    </xf>
    <xf numFmtId="2" fontId="31" fillId="0" borderId="97" xfId="0" applyNumberFormat="1" applyFont="1" applyFill="1" applyBorder="1" applyAlignment="1">
      <alignment horizontal="center" vertical="center"/>
    </xf>
    <xf numFmtId="164" fontId="31" fillId="0" borderId="0" xfId="0" applyNumberFormat="1" applyFont="1" applyFill="1" applyBorder="1" applyAlignment="1">
      <alignment horizontal="center" vertical="center"/>
    </xf>
    <xf numFmtId="0" fontId="34" fillId="0" borderId="0" xfId="0" applyFont="1" applyBorder="1" applyAlignment="1">
      <alignment horizontal="center" vertical="center"/>
    </xf>
    <xf numFmtId="0" fontId="31" fillId="0" borderId="35" xfId="0" applyFont="1" applyBorder="1" applyAlignment="1">
      <alignment vertical="center"/>
    </xf>
    <xf numFmtId="0" fontId="31" fillId="0" borderId="80" xfId="0" applyFont="1" applyBorder="1" applyAlignment="1">
      <alignment horizontal="center" vertical="center"/>
    </xf>
    <xf numFmtId="0" fontId="31" fillId="0" borderId="36" xfId="0" applyFont="1" applyBorder="1" applyAlignment="1">
      <alignment horizontal="center" vertical="center"/>
    </xf>
    <xf numFmtId="164" fontId="31" fillId="0" borderId="36" xfId="0" applyNumberFormat="1" applyFont="1" applyBorder="1" applyAlignment="1">
      <alignment horizontal="center" vertical="center"/>
    </xf>
    <xf numFmtId="2" fontId="31" fillId="0" borderId="36" xfId="0" applyNumberFormat="1" applyFont="1" applyBorder="1" applyAlignment="1">
      <alignment horizontal="center" vertical="center"/>
    </xf>
    <xf numFmtId="2" fontId="31" fillId="0" borderId="9" xfId="0" applyNumberFormat="1" applyFont="1" applyBorder="1" applyAlignment="1">
      <alignment horizontal="center" vertical="center"/>
    </xf>
    <xf numFmtId="0" fontId="34" fillId="0" borderId="30" xfId="0" applyFont="1" applyBorder="1" applyAlignment="1">
      <alignment horizontal="center" vertical="center"/>
    </xf>
    <xf numFmtId="0" fontId="34" fillId="0" borderId="11" xfId="0" applyFont="1" applyBorder="1" applyAlignment="1">
      <alignment horizontal="center" vertical="center"/>
    </xf>
    <xf numFmtId="0" fontId="34" fillId="0" borderId="31" xfId="0" applyFont="1" applyBorder="1" applyAlignment="1">
      <alignment horizontal="center" vertical="center"/>
    </xf>
    <xf numFmtId="0" fontId="38" fillId="0" borderId="34" xfId="0" applyFont="1" applyBorder="1" applyAlignment="1">
      <alignment horizontal="center" vertical="center"/>
    </xf>
    <xf numFmtId="0" fontId="38" fillId="0" borderId="10" xfId="0" applyFont="1" applyBorder="1" applyAlignment="1">
      <alignment horizontal="center" vertical="center"/>
    </xf>
    <xf numFmtId="0" fontId="38" fillId="0" borderId="35" xfId="0" applyFont="1" applyBorder="1" applyAlignment="1">
      <alignment horizontal="center" vertical="center"/>
    </xf>
    <xf numFmtId="164" fontId="34" fillId="0" borderId="10" xfId="0" applyNumberFormat="1" applyFont="1" applyBorder="1" applyAlignment="1">
      <alignment horizontal="center" vertical="center"/>
    </xf>
    <xf numFmtId="164" fontId="34" fillId="0" borderId="9" xfId="0" applyNumberFormat="1" applyFont="1" applyBorder="1" applyAlignment="1">
      <alignment horizontal="center" vertical="center"/>
    </xf>
    <xf numFmtId="164" fontId="31" fillId="0" borderId="1" xfId="0" applyNumberFormat="1" applyFont="1" applyFill="1" applyBorder="1" applyAlignment="1">
      <alignment horizontal="center" vertical="center"/>
    </xf>
    <xf numFmtId="164" fontId="31" fillId="0" borderId="1" xfId="0" applyNumberFormat="1" applyFont="1" applyBorder="1" applyAlignment="1">
      <alignment horizontal="center" vertical="center"/>
    </xf>
    <xf numFmtId="2" fontId="31" fillId="0" borderId="5" xfId="0" applyNumberFormat="1" applyFont="1" applyBorder="1" applyAlignment="1">
      <alignment horizontal="center" vertical="center"/>
    </xf>
    <xf numFmtId="2" fontId="31" fillId="0" borderId="1" xfId="0" applyNumberFormat="1" applyFont="1" applyBorder="1" applyAlignment="1">
      <alignment horizontal="center" vertical="center"/>
    </xf>
    <xf numFmtId="2" fontId="31" fillId="0" borderId="8" xfId="0" applyNumberFormat="1" applyFont="1" applyBorder="1" applyAlignment="1">
      <alignment horizontal="center" vertical="center"/>
    </xf>
    <xf numFmtId="165" fontId="22"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8" fillId="0" borderId="0" xfId="0" applyFont="1" applyFill="1" applyBorder="1" applyAlignment="1">
      <alignment horizontal="center" vertical="center"/>
    </xf>
    <xf numFmtId="0" fontId="58" fillId="0" borderId="0" xfId="0" applyFont="1" applyFill="1" applyBorder="1" applyAlignment="1">
      <alignment horizontal="center" vertical="center" wrapText="1"/>
    </xf>
    <xf numFmtId="1" fontId="59" fillId="0" borderId="0" xfId="0" applyNumberFormat="1" applyFont="1" applyFill="1" applyBorder="1" applyAlignment="1">
      <alignment horizontal="center" vertical="center"/>
    </xf>
    <xf numFmtId="0" fontId="59" fillId="0" borderId="0" xfId="0" applyFont="1" applyFill="1" applyBorder="1" applyAlignment="1">
      <alignment vertical="center"/>
    </xf>
    <xf numFmtId="0" fontId="62" fillId="0" borderId="0" xfId="0" applyFont="1" applyFill="1" applyBorder="1" applyAlignment="1">
      <alignment horizontal="center" vertical="center" wrapText="1"/>
    </xf>
    <xf numFmtId="0" fontId="34" fillId="4" borderId="0" xfId="0" applyFont="1" applyFill="1" applyBorder="1" applyAlignment="1">
      <alignment vertical="center"/>
    </xf>
    <xf numFmtId="0" fontId="63" fillId="0" borderId="0" xfId="0" applyFont="1" applyFill="1" applyBorder="1" applyAlignment="1">
      <alignment horizontal="left" vertical="center" indent="1"/>
    </xf>
    <xf numFmtId="164" fontId="38" fillId="9" borderId="0" xfId="0" applyNumberFormat="1" applyFont="1" applyFill="1" applyBorder="1" applyAlignment="1">
      <alignment horizontal="center" vertical="center"/>
    </xf>
    <xf numFmtId="164" fontId="38" fillId="9" borderId="24" xfId="0" applyNumberFormat="1" applyFont="1" applyFill="1" applyBorder="1" applyAlignment="1">
      <alignment horizontal="center" vertical="center"/>
    </xf>
    <xf numFmtId="0" fontId="29" fillId="9" borderId="3" xfId="0" applyFont="1" applyFill="1" applyBorder="1" applyAlignment="1">
      <alignment horizontal="center" vertical="center"/>
    </xf>
    <xf numFmtId="0" fontId="31" fillId="9" borderId="0" xfId="0" applyFont="1" applyFill="1" applyBorder="1" applyAlignment="1">
      <alignment vertical="center"/>
    </xf>
    <xf numFmtId="0" fontId="65" fillId="0" borderId="0" xfId="0" applyFont="1" applyBorder="1" applyAlignment="1">
      <alignment horizontal="center" vertical="center" wrapText="1"/>
    </xf>
    <xf numFmtId="164" fontId="66" fillId="0" borderId="0" xfId="0" applyNumberFormat="1" applyFont="1" applyAlignment="1">
      <alignment horizontal="center" vertical="center"/>
    </xf>
    <xf numFmtId="164" fontId="66" fillId="0" borderId="0" xfId="0" quotePrefix="1" applyNumberFormat="1" applyFont="1" applyAlignment="1">
      <alignment horizontal="center" vertical="center"/>
    </xf>
    <xf numFmtId="1" fontId="67" fillId="0" borderId="2" xfId="0" applyNumberFormat="1" applyFont="1" applyBorder="1" applyAlignment="1">
      <alignment horizontal="center" vertical="center"/>
    </xf>
    <xf numFmtId="164" fontId="67" fillId="0" borderId="3" xfId="0" applyNumberFormat="1" applyFont="1" applyBorder="1" applyAlignment="1">
      <alignment horizontal="center" vertical="center"/>
    </xf>
    <xf numFmtId="2" fontId="67" fillId="0" borderId="95" xfId="0" quotePrefix="1" applyNumberFormat="1" applyFont="1" applyBorder="1" applyAlignment="1">
      <alignment horizontal="center" vertical="center"/>
    </xf>
    <xf numFmtId="2" fontId="67" fillId="0" borderId="3" xfId="0" quotePrefix="1" applyNumberFormat="1" applyFont="1" applyBorder="1" applyAlignment="1">
      <alignment horizontal="center" vertical="center"/>
    </xf>
    <xf numFmtId="1" fontId="67" fillId="0" borderId="96" xfId="0" applyNumberFormat="1" applyFont="1" applyBorder="1" applyAlignment="1">
      <alignment horizontal="center" vertical="center"/>
    </xf>
    <xf numFmtId="1" fontId="67" fillId="0" borderId="3" xfId="0" applyNumberFormat="1" applyFont="1" applyBorder="1" applyAlignment="1">
      <alignment horizontal="center" vertical="center"/>
    </xf>
    <xf numFmtId="164" fontId="67" fillId="0" borderId="4" xfId="0" applyNumberFormat="1" applyFont="1" applyBorder="1" applyAlignment="1">
      <alignment horizontal="center" vertical="center"/>
    </xf>
    <xf numFmtId="1" fontId="67" fillId="0" borderId="6" xfId="0" applyNumberFormat="1" applyFont="1" applyBorder="1" applyAlignment="1">
      <alignment horizontal="center" vertical="center"/>
    </xf>
    <xf numFmtId="164" fontId="67" fillId="0" borderId="0" xfId="0" applyNumberFormat="1" applyFont="1" applyBorder="1" applyAlignment="1">
      <alignment horizontal="center" vertical="center"/>
    </xf>
    <xf numFmtId="2" fontId="67" fillId="0" borderId="24" xfId="0" quotePrefix="1" applyNumberFormat="1" applyFont="1" applyBorder="1" applyAlignment="1">
      <alignment horizontal="center" vertical="center"/>
    </xf>
    <xf numFmtId="2" fontId="67" fillId="0" borderId="0" xfId="0" quotePrefix="1" applyNumberFormat="1" applyFont="1" applyBorder="1" applyAlignment="1">
      <alignment horizontal="center" vertical="center"/>
    </xf>
    <xf numFmtId="1" fontId="67" fillId="0" borderId="23" xfId="0" applyNumberFormat="1" applyFont="1" applyBorder="1" applyAlignment="1">
      <alignment horizontal="center" vertical="center"/>
    </xf>
    <xf numFmtId="1" fontId="67" fillId="0" borderId="0" xfId="0" applyNumberFormat="1" applyFont="1" applyBorder="1" applyAlignment="1">
      <alignment horizontal="center" vertical="center"/>
    </xf>
    <xf numFmtId="164" fontId="67" fillId="0" borderId="5" xfId="0" applyNumberFormat="1" applyFont="1" applyBorder="1" applyAlignment="1">
      <alignment horizontal="center" vertical="center"/>
    </xf>
    <xf numFmtId="1" fontId="67" fillId="0" borderId="23" xfId="0" quotePrefix="1" applyNumberFormat="1" applyFont="1" applyBorder="1" applyAlignment="1">
      <alignment horizontal="center" vertical="center"/>
    </xf>
    <xf numFmtId="1" fontId="67" fillId="0" borderId="0" xfId="0" quotePrefix="1" applyNumberFormat="1" applyFont="1" applyBorder="1" applyAlignment="1">
      <alignment horizontal="center" vertical="center"/>
    </xf>
    <xf numFmtId="164" fontId="67" fillId="0" borderId="5" xfId="0" quotePrefix="1" applyNumberFormat="1" applyFont="1" applyBorder="1" applyAlignment="1">
      <alignment horizontal="center" vertical="center"/>
    </xf>
    <xf numFmtId="1" fontId="67" fillId="0" borderId="7" xfId="0" applyNumberFormat="1" applyFont="1" applyBorder="1" applyAlignment="1">
      <alignment horizontal="center" vertical="center"/>
    </xf>
    <xf numFmtId="164" fontId="67" fillId="0" borderId="1" xfId="0" applyNumberFormat="1" applyFont="1" applyBorder="1" applyAlignment="1">
      <alignment horizontal="center" vertical="center"/>
    </xf>
    <xf numFmtId="2" fontId="67" fillId="0" borderId="97" xfId="0" quotePrefix="1" applyNumberFormat="1" applyFont="1" applyBorder="1" applyAlignment="1">
      <alignment horizontal="center" vertical="center"/>
    </xf>
    <xf numFmtId="2" fontId="67" fillId="0" borderId="1" xfId="0" quotePrefix="1" applyNumberFormat="1" applyFont="1" applyBorder="1" applyAlignment="1">
      <alignment horizontal="center" vertical="center"/>
    </xf>
    <xf numFmtId="1" fontId="67" fillId="0" borderId="98" xfId="0" applyNumberFormat="1" applyFont="1" applyBorder="1" applyAlignment="1">
      <alignment horizontal="center" vertical="center"/>
    </xf>
    <xf numFmtId="1" fontId="67" fillId="0" borderId="1" xfId="0" applyNumberFormat="1" applyFont="1" applyBorder="1" applyAlignment="1">
      <alignment horizontal="center" vertical="center"/>
    </xf>
    <xf numFmtId="164" fontId="67" fillId="0" borderId="8" xfId="0" applyNumberFormat="1" applyFont="1" applyBorder="1" applyAlignment="1">
      <alignment horizontal="center" vertical="center"/>
    </xf>
    <xf numFmtId="2" fontId="31" fillId="0" borderId="9" xfId="0" applyNumberFormat="1" applyFont="1" applyFill="1" applyBorder="1" applyAlignment="1">
      <alignment horizontal="center" vertical="center"/>
    </xf>
    <xf numFmtId="2" fontId="31" fillId="0" borderId="33" xfId="0" applyNumberFormat="1" applyFont="1" applyFill="1" applyBorder="1" applyAlignment="1">
      <alignment horizontal="center" vertical="center"/>
    </xf>
    <xf numFmtId="2" fontId="31" fillId="0" borderId="10" xfId="0" applyNumberFormat="1" applyFont="1" applyFill="1" applyBorder="1" applyAlignment="1">
      <alignment horizontal="center" vertical="center"/>
    </xf>
    <xf numFmtId="2" fontId="31" fillId="0" borderId="35"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1"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0" fontId="21" fillId="4" borderId="37" xfId="0" applyFont="1" applyFill="1" applyBorder="1" applyAlignment="1" applyProtection="1">
      <alignment horizontal="left" vertical="center"/>
    </xf>
    <xf numFmtId="14" fontId="6" fillId="0" borderId="16" xfId="0" applyNumberFormat="1" applyFont="1" applyFill="1" applyBorder="1" applyAlignment="1" applyProtection="1">
      <alignment horizontal="center" vertical="center"/>
      <protection locked="0"/>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170" fontId="18" fillId="0" borderId="14" xfId="0" applyNumberFormat="1" applyFont="1" applyFill="1" applyBorder="1" applyAlignment="1" applyProtection="1">
      <alignment horizontal="center" vertical="center" wrapText="1"/>
    </xf>
    <xf numFmtId="170" fontId="18" fillId="0" borderId="17" xfId="0" applyNumberFormat="1" applyFont="1" applyFill="1" applyBorder="1" applyAlignment="1" applyProtection="1">
      <alignment horizontal="center" vertical="center" wrapText="1"/>
    </xf>
    <xf numFmtId="0" fontId="9" fillId="0" borderId="0" xfId="0" applyFont="1" applyFill="1" applyBorder="1" applyAlignment="1" applyProtection="1">
      <alignment vertical="center"/>
      <protection locked="0"/>
    </xf>
    <xf numFmtId="164" fontId="71" fillId="0" borderId="0" xfId="0" applyNumberFormat="1" applyFont="1" applyAlignment="1">
      <alignment horizontal="center" vertical="center"/>
    </xf>
    <xf numFmtId="0" fontId="23" fillId="0" borderId="0" xfId="0" applyFont="1" applyBorder="1" applyAlignment="1">
      <alignment horizontal="left" vertical="center" wrapText="1" indent="2"/>
    </xf>
    <xf numFmtId="0" fontId="72" fillId="4" borderId="0" xfId="0" applyFont="1" applyFill="1" applyAlignment="1" applyProtection="1">
      <alignment horizontal="left" vertical="center" indent="1"/>
      <protection locked="0"/>
    </xf>
    <xf numFmtId="0" fontId="72" fillId="0" borderId="0" xfId="0" applyFont="1" applyFill="1" applyBorder="1" applyAlignment="1" applyProtection="1">
      <alignment vertical="center"/>
      <protection locked="0"/>
    </xf>
    <xf numFmtId="0" fontId="73" fillId="0" borderId="0" xfId="0" applyFont="1" applyFill="1" applyBorder="1" applyAlignment="1" applyProtection="1">
      <alignment vertical="center" wrapText="1"/>
    </xf>
    <xf numFmtId="0" fontId="72" fillId="0" borderId="0" xfId="0" applyFont="1" applyAlignment="1">
      <alignment vertical="center"/>
    </xf>
    <xf numFmtId="2" fontId="71" fillId="0" borderId="6" xfId="0" applyNumberFormat="1" applyFont="1" applyBorder="1" applyAlignment="1">
      <alignment horizontal="center" vertical="center"/>
    </xf>
    <xf numFmtId="164" fontId="71" fillId="0" borderId="0" xfId="0" applyNumberFormat="1" applyFont="1" applyBorder="1" applyAlignment="1">
      <alignment horizontal="center" vertical="center"/>
    </xf>
    <xf numFmtId="1" fontId="71" fillId="0" borderId="0" xfId="0" applyNumberFormat="1" applyFont="1" applyBorder="1" applyAlignment="1">
      <alignment horizontal="center" vertical="center"/>
    </xf>
    <xf numFmtId="164" fontId="71" fillId="0" borderId="0" xfId="0" quotePrefix="1" applyNumberFormat="1" applyFont="1" applyBorder="1" applyAlignment="1">
      <alignment horizontal="center" vertical="center"/>
    </xf>
    <xf numFmtId="2" fontId="71" fillId="0" borderId="0" xfId="0" quotePrefix="1" applyNumberFormat="1" applyFont="1" applyBorder="1" applyAlignment="1">
      <alignment horizontal="center" vertical="center"/>
    </xf>
    <xf numFmtId="2" fontId="71" fillId="0" borderId="0" xfId="0" applyNumberFormat="1" applyFont="1" applyBorder="1" applyAlignment="1">
      <alignment horizontal="center" vertical="center"/>
    </xf>
    <xf numFmtId="2" fontId="71" fillId="0" borderId="7" xfId="0" applyNumberFormat="1" applyFont="1" applyBorder="1" applyAlignment="1">
      <alignment horizontal="center" vertical="center"/>
    </xf>
    <xf numFmtId="164" fontId="71" fillId="0" borderId="1" xfId="0" applyNumberFormat="1" applyFont="1" applyBorder="1" applyAlignment="1">
      <alignment horizontal="center" vertical="center"/>
    </xf>
    <xf numFmtId="164" fontId="71" fillId="0" borderId="5" xfId="0" applyNumberFormat="1" applyFont="1" applyBorder="1" applyAlignment="1">
      <alignment horizontal="center" vertical="center"/>
    </xf>
    <xf numFmtId="1" fontId="71" fillId="0" borderId="0" xfId="0" quotePrefix="1" applyNumberFormat="1" applyFont="1" applyBorder="1" applyAlignment="1">
      <alignment horizontal="center" vertical="center"/>
    </xf>
    <xf numFmtId="164" fontId="71" fillId="0" borderId="5" xfId="0" quotePrefix="1" applyNumberFormat="1" applyFont="1" applyBorder="1" applyAlignment="1">
      <alignment horizontal="center" vertical="center"/>
    </xf>
    <xf numFmtId="1" fontId="71" fillId="0" borderId="1" xfId="0" applyNumberFormat="1" applyFont="1" applyBorder="1" applyAlignment="1">
      <alignment horizontal="center" vertical="center"/>
    </xf>
    <xf numFmtId="164" fontId="71" fillId="0" borderId="8" xfId="0" applyNumberFormat="1" applyFont="1" applyBorder="1" applyAlignment="1">
      <alignment horizontal="center" vertical="center"/>
    </xf>
    <xf numFmtId="0" fontId="59" fillId="0" borderId="5" xfId="0" applyFont="1" applyFill="1" applyBorder="1" applyAlignment="1">
      <alignment horizontal="center" vertical="center"/>
    </xf>
    <xf numFmtId="0" fontId="58" fillId="10" borderId="0" xfId="0" applyFont="1" applyFill="1" applyBorder="1" applyAlignment="1">
      <alignment horizontal="left" vertical="center" indent="1"/>
    </xf>
    <xf numFmtId="0" fontId="59" fillId="10" borderId="0" xfId="0" applyFont="1" applyFill="1" applyBorder="1" applyAlignment="1">
      <alignment horizontal="center" vertical="center"/>
    </xf>
    <xf numFmtId="0" fontId="75" fillId="10" borderId="0" xfId="0" applyFont="1" applyFill="1" applyBorder="1" applyAlignment="1">
      <alignment horizontal="center" vertical="center"/>
    </xf>
    <xf numFmtId="0" fontId="75" fillId="10" borderId="0" xfId="0" applyFont="1" applyFill="1" applyBorder="1" applyAlignment="1">
      <alignment horizontal="left" vertical="center" indent="1"/>
    </xf>
    <xf numFmtId="0" fontId="0" fillId="0" borderId="0" xfId="0" applyBorder="1"/>
    <xf numFmtId="0" fontId="59" fillId="0" borderId="6" xfId="0" applyFont="1" applyFill="1" applyBorder="1" applyAlignment="1">
      <alignment horizontal="center" vertical="center"/>
    </xf>
    <xf numFmtId="0" fontId="0" fillId="0" borderId="6" xfId="0" applyBorder="1"/>
    <xf numFmtId="0" fontId="0" fillId="0" borderId="5" xfId="0" applyBorder="1"/>
    <xf numFmtId="1" fontId="71" fillId="0" borderId="6" xfId="0" applyNumberFormat="1" applyFont="1" applyBorder="1" applyAlignment="1">
      <alignment horizontal="center" vertical="center"/>
    </xf>
    <xf numFmtId="1" fontId="71" fillId="0" borderId="6" xfId="0" quotePrefix="1" applyNumberFormat="1" applyFont="1" applyBorder="1" applyAlignment="1">
      <alignment horizontal="center" vertical="center"/>
    </xf>
    <xf numFmtId="1" fontId="71" fillId="0" borderId="7" xfId="0" applyNumberFormat="1" applyFont="1" applyBorder="1" applyAlignment="1">
      <alignment horizontal="center" vertical="center"/>
    </xf>
    <xf numFmtId="164" fontId="38" fillId="0" borderId="0" xfId="0" applyNumberFormat="1" applyFont="1" applyBorder="1" applyAlignment="1">
      <alignment vertical="center"/>
    </xf>
    <xf numFmtId="164" fontId="74" fillId="0" borderId="0" xfId="0" applyNumberFormat="1" applyFont="1" applyBorder="1" applyAlignment="1">
      <alignment horizontal="center" vertical="center"/>
    </xf>
    <xf numFmtId="0" fontId="10" fillId="0" borderId="18" xfId="0" applyFont="1" applyBorder="1" applyAlignment="1">
      <alignment horizontal="left" vertical="center" indent="1"/>
    </xf>
    <xf numFmtId="0" fontId="10" fillId="0" borderId="85" xfId="0" applyFont="1" applyBorder="1" applyAlignment="1">
      <alignment horizontal="left" vertical="center" indent="1"/>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6" fillId="0" borderId="21" xfId="0" applyFont="1" applyBorder="1" applyAlignment="1" applyProtection="1">
      <alignment horizontal="left" vertical="center" indent="1"/>
      <protection locked="0"/>
    </xf>
    <xf numFmtId="0" fontId="6" fillId="0" borderId="19" xfId="0" applyFont="1" applyBorder="1" applyAlignment="1" applyProtection="1">
      <alignment horizontal="left" vertical="center" indent="1"/>
      <protection locked="0"/>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10" fillId="0" borderId="6" xfId="0" applyFont="1" applyFill="1" applyBorder="1" applyAlignment="1">
      <alignment horizontal="left" vertical="center" indent="1"/>
    </xf>
    <xf numFmtId="0" fontId="10" fillId="0" borderId="0" xfId="0" applyFont="1" applyFill="1" applyBorder="1" applyAlignment="1">
      <alignment horizontal="left" vertical="center" indent="1"/>
    </xf>
    <xf numFmtId="0" fontId="10" fillId="0" borderId="5" xfId="0" applyFont="1" applyFill="1" applyBorder="1" applyAlignment="1">
      <alignment horizontal="left" vertical="center" indent="1"/>
    </xf>
    <xf numFmtId="0" fontId="10" fillId="0" borderId="7" xfId="0" applyFont="1" applyBorder="1" applyAlignment="1">
      <alignment horizontal="left" vertical="center" indent="1"/>
    </xf>
    <xf numFmtId="0" fontId="10" fillId="0" borderId="1" xfId="0" applyFont="1" applyBorder="1" applyAlignment="1">
      <alignment horizontal="left" vertical="center" indent="1"/>
    </xf>
    <xf numFmtId="0" fontId="10" fillId="0" borderId="8" xfId="0" applyFont="1" applyBorder="1" applyAlignment="1">
      <alignment horizontal="left" vertical="center" indent="1"/>
    </xf>
    <xf numFmtId="2" fontId="6" fillId="0" borderId="16" xfId="0" applyNumberFormat="1" applyFont="1" applyBorder="1" applyAlignment="1">
      <alignment horizontal="center" vertical="center"/>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2" fontId="6" fillId="0" borderId="13" xfId="0" applyNumberFormat="1" applyFont="1" applyBorder="1" applyAlignment="1">
      <alignment horizontal="center" vertical="center"/>
    </xf>
    <xf numFmtId="49" fontId="7" fillId="0" borderId="3" xfId="0" applyNumberFormat="1"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1" fillId="0" borderId="3" xfId="0" applyFont="1" applyFill="1" applyBorder="1" applyAlignment="1" applyProtection="1">
      <alignment horizontal="center" vertical="center"/>
    </xf>
    <xf numFmtId="0" fontId="7" fillId="0" borderId="3" xfId="0" applyFont="1" applyFill="1" applyBorder="1" applyAlignment="1" applyProtection="1">
      <alignment horizontal="left" vertical="center" indent="1"/>
    </xf>
    <xf numFmtId="0" fontId="7" fillId="0" borderId="4" xfId="0" applyFont="1" applyFill="1" applyBorder="1" applyAlignment="1" applyProtection="1">
      <alignment horizontal="left" vertical="center" inden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left" vertical="center" indent="1"/>
      <protection locked="0"/>
    </xf>
    <xf numFmtId="166" fontId="7" fillId="0" borderId="5" xfId="0" applyNumberFormat="1" applyFont="1" applyFill="1" applyBorder="1" applyAlignment="1" applyProtection="1">
      <alignment horizontal="left" vertical="center" indent="1"/>
      <protection locked="0"/>
    </xf>
    <xf numFmtId="166" fontId="7" fillId="0" borderId="1" xfId="0" applyNumberFormat="1" applyFont="1" applyFill="1" applyBorder="1" applyAlignment="1" applyProtection="1">
      <alignment horizontal="left" vertical="center" indent="1"/>
      <protection locked="0"/>
    </xf>
    <xf numFmtId="166" fontId="7" fillId="0" borderId="8" xfId="0" applyNumberFormat="1" applyFont="1" applyFill="1" applyBorder="1" applyAlignment="1" applyProtection="1">
      <alignment horizontal="left" vertical="center" indent="1"/>
      <protection locked="0"/>
    </xf>
    <xf numFmtId="0" fontId="9" fillId="0" borderId="0" xfId="0" applyFont="1" applyFill="1" applyBorder="1" applyAlignment="1" applyProtection="1">
      <alignment horizontal="right" vertical="top"/>
      <protection locked="0"/>
    </xf>
    <xf numFmtId="0" fontId="70" fillId="0" borderId="3" xfId="1" applyFont="1" applyBorder="1" applyAlignment="1" applyProtection="1">
      <alignment horizontal="left" vertical="top"/>
      <protection locked="0"/>
    </xf>
    <xf numFmtId="0" fontId="6" fillId="0" borderId="21" xfId="0" applyFont="1" applyBorder="1" applyAlignment="1">
      <alignment horizontal="left" vertical="center" indent="1"/>
    </xf>
    <xf numFmtId="0" fontId="6" fillId="0" borderId="19" xfId="0" applyFont="1" applyBorder="1" applyAlignment="1">
      <alignment horizontal="left" vertical="center" indent="1"/>
    </xf>
    <xf numFmtId="2" fontId="6" fillId="0" borderId="19" xfId="0" applyNumberFormat="1" applyFont="1" applyBorder="1" applyAlignment="1">
      <alignment horizontal="center" vertical="center"/>
    </xf>
    <xf numFmtId="49" fontId="7" fillId="0" borderId="0" xfId="0" applyNumberFormat="1" applyFont="1" applyFill="1" applyBorder="1" applyAlignment="1" applyProtection="1">
      <alignment horizontal="left" vertical="center" wrapText="1" indent="1"/>
    </xf>
    <xf numFmtId="49" fontId="7" fillId="0" borderId="5" xfId="0" applyNumberFormat="1" applyFont="1" applyFill="1" applyBorder="1" applyAlignment="1" applyProtection="1">
      <alignment horizontal="left" vertical="center" wrapText="1" indent="1"/>
    </xf>
    <xf numFmtId="49" fontId="7" fillId="0" borderId="1" xfId="0" applyNumberFormat="1" applyFont="1" applyFill="1" applyBorder="1" applyAlignment="1" applyProtection="1">
      <alignment horizontal="left" vertical="center" wrapText="1" indent="1"/>
    </xf>
    <xf numFmtId="49" fontId="7" fillId="0" borderId="8" xfId="0" applyNumberFormat="1" applyFont="1" applyFill="1" applyBorder="1" applyAlignment="1" applyProtection="1">
      <alignment horizontal="left" vertical="center" wrapText="1" indent="1"/>
    </xf>
    <xf numFmtId="0" fontId="54" fillId="0" borderId="11" xfId="0" applyFont="1" applyFill="1" applyBorder="1" applyAlignment="1" applyProtection="1">
      <alignment horizontal="center" vertical="center" wrapText="1"/>
    </xf>
    <xf numFmtId="0" fontId="54" fillId="0" borderId="9" xfId="0" applyFont="1" applyFill="1" applyBorder="1" applyAlignment="1" applyProtection="1">
      <alignment horizontal="center" vertical="center" wrapText="1"/>
    </xf>
    <xf numFmtId="0" fontId="54" fillId="0" borderId="31" xfId="0" applyFont="1" applyFill="1" applyBorder="1" applyAlignment="1" applyProtection="1">
      <alignment horizontal="center" vertical="center" wrapText="1"/>
    </xf>
    <xf numFmtId="0" fontId="54" fillId="0" borderId="33" xfId="0" applyFont="1" applyFill="1" applyBorder="1" applyAlignment="1" applyProtection="1">
      <alignment horizontal="center" vertical="center" wrapText="1"/>
    </xf>
    <xf numFmtId="0" fontId="5" fillId="4" borderId="0" xfId="0" applyFont="1" applyFill="1" applyBorder="1" applyAlignment="1" applyProtection="1">
      <alignment horizontal="left" vertical="center" wrapText="1" indent="1"/>
    </xf>
    <xf numFmtId="0" fontId="18" fillId="0" borderId="25" xfId="0" applyFont="1" applyBorder="1" applyAlignment="1">
      <alignment horizontal="left" vertical="center" wrapText="1" indent="1"/>
    </xf>
    <xf numFmtId="0" fontId="18" fillId="0" borderId="16" xfId="0" applyFont="1" applyBorder="1" applyAlignment="1">
      <alignment horizontal="left" vertical="center" wrapText="1" indent="1"/>
    </xf>
    <xf numFmtId="167" fontId="18" fillId="0" borderId="9" xfId="0" applyNumberFormat="1" applyFont="1" applyFill="1" applyBorder="1" applyAlignment="1" applyProtection="1">
      <alignment horizontal="left" vertical="center" wrapText="1" indent="1"/>
      <protection locked="0"/>
    </xf>
    <xf numFmtId="0" fontId="9" fillId="4" borderId="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54" fillId="0" borderId="30" xfId="0" applyFont="1" applyFill="1" applyBorder="1" applyAlignment="1" applyProtection="1">
      <alignment horizontal="center" vertical="center" wrapText="1"/>
    </xf>
    <xf numFmtId="0" fontId="54" fillId="0" borderId="32" xfId="0" applyFont="1" applyFill="1" applyBorder="1" applyAlignment="1" applyProtection="1">
      <alignment horizontal="center" vertical="center" wrapText="1"/>
    </xf>
    <xf numFmtId="167" fontId="18" fillId="0" borderId="10" xfId="0" applyNumberFormat="1" applyFont="1" applyFill="1" applyBorder="1" applyAlignment="1" applyProtection="1">
      <alignment horizontal="left" vertical="center" wrapText="1" indent="1"/>
      <protection locked="0"/>
    </xf>
    <xf numFmtId="0" fontId="10" fillId="0" borderId="13" xfId="0" applyFont="1" applyBorder="1" applyAlignment="1">
      <alignment horizontal="left" vertical="center" indent="1"/>
    </xf>
    <xf numFmtId="0" fontId="6" fillId="0" borderId="12" xfId="0" applyFont="1" applyFill="1" applyBorder="1" applyAlignment="1" applyProtection="1">
      <alignment horizontal="left" vertical="center" indent="1"/>
    </xf>
    <xf numFmtId="0" fontId="6" fillId="0" borderId="13" xfId="0" applyFont="1" applyFill="1" applyBorder="1" applyAlignment="1" applyProtection="1">
      <alignment horizontal="left" vertical="center" indent="1"/>
    </xf>
    <xf numFmtId="49" fontId="10" fillId="0" borderId="13" xfId="0" applyNumberFormat="1" applyFont="1" applyFill="1" applyBorder="1" applyAlignment="1" applyProtection="1">
      <alignment horizontal="left" vertical="center" wrapText="1" indent="1"/>
    </xf>
    <xf numFmtId="49" fontId="10" fillId="0" borderId="16" xfId="0" applyNumberFormat="1"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56" fillId="0" borderId="9" xfId="0" applyFont="1" applyFill="1" applyBorder="1" applyAlignment="1" applyProtection="1">
      <alignment horizontal="left" vertical="center" wrapText="1" indent="1"/>
    </xf>
    <xf numFmtId="0" fontId="18" fillId="0" borderId="42" xfId="0" applyFont="1" applyBorder="1" applyAlignment="1">
      <alignment horizontal="left" vertical="center" wrapText="1" indent="1"/>
    </xf>
    <xf numFmtId="0" fontId="18" fillId="0" borderId="19" xfId="0" applyFont="1" applyBorder="1" applyAlignment="1">
      <alignment horizontal="left" vertical="center" wrapText="1" indent="1"/>
    </xf>
    <xf numFmtId="49" fontId="18" fillId="0" borderId="16" xfId="0" applyNumberFormat="1" applyFont="1" applyFill="1" applyBorder="1" applyAlignment="1" applyProtection="1">
      <alignment horizontal="left" vertical="center" wrapText="1" indent="1"/>
    </xf>
    <xf numFmtId="49" fontId="18" fillId="0" borderId="17" xfId="0" applyNumberFormat="1" applyFont="1" applyFill="1" applyBorder="1" applyAlignment="1" applyProtection="1">
      <alignment horizontal="left" vertical="center" wrapText="1" indent="1"/>
    </xf>
    <xf numFmtId="0" fontId="10" fillId="0" borderId="16" xfId="0" applyFont="1" applyFill="1" applyBorder="1" applyAlignment="1" applyProtection="1">
      <alignment horizontal="left" vertical="center" indent="1"/>
    </xf>
    <xf numFmtId="0" fontId="10" fillId="0" borderId="17" xfId="0" applyFont="1" applyFill="1" applyBorder="1" applyAlignment="1" applyProtection="1">
      <alignment horizontal="left" vertical="center" indent="1"/>
    </xf>
    <xf numFmtId="0" fontId="18" fillId="0" borderId="16" xfId="0" applyFont="1" applyFill="1" applyBorder="1" applyAlignment="1">
      <alignment horizontal="left" vertical="center" wrapText="1" indent="1"/>
    </xf>
    <xf numFmtId="1" fontId="10" fillId="0" borderId="16" xfId="0" applyNumberFormat="1" applyFont="1" applyFill="1" applyBorder="1" applyAlignment="1" applyProtection="1">
      <alignment horizontal="left" vertical="center" indent="1"/>
    </xf>
    <xf numFmtId="169" fontId="6" fillId="0" borderId="16" xfId="0" applyNumberFormat="1" applyFont="1" applyFill="1" applyBorder="1" applyAlignment="1" applyProtection="1">
      <alignment horizontal="center" vertical="center"/>
    </xf>
    <xf numFmtId="169" fontId="6" fillId="0" borderId="17" xfId="0" applyNumberFormat="1" applyFont="1" applyFill="1" applyBorder="1" applyAlignment="1" applyProtection="1">
      <alignment horizontal="center" vertical="center"/>
    </xf>
    <xf numFmtId="49" fontId="18" fillId="0" borderId="19" xfId="0" applyNumberFormat="1" applyFont="1" applyFill="1" applyBorder="1" applyAlignment="1" applyProtection="1">
      <alignment horizontal="left" vertical="center" wrapText="1" indent="1"/>
    </xf>
    <xf numFmtId="49" fontId="18" fillId="0" borderId="20" xfId="0" applyNumberFormat="1" applyFont="1" applyFill="1" applyBorder="1" applyAlignment="1" applyProtection="1">
      <alignment horizontal="left" vertical="center" wrapText="1" indent="1"/>
    </xf>
    <xf numFmtId="0" fontId="12" fillId="0" borderId="102" xfId="0" applyFont="1" applyFill="1" applyBorder="1" applyAlignment="1">
      <alignment horizontal="left" vertical="top"/>
    </xf>
    <xf numFmtId="0" fontId="12" fillId="0" borderId="38" xfId="0" applyFont="1" applyFill="1" applyBorder="1" applyAlignment="1">
      <alignment horizontal="left" vertical="top"/>
    </xf>
    <xf numFmtId="0" fontId="12" fillId="0" borderId="86" xfId="0" applyFont="1" applyFill="1" applyBorder="1" applyAlignment="1">
      <alignment horizontal="left" vertical="top"/>
    </xf>
    <xf numFmtId="0" fontId="12" fillId="0" borderId="15" xfId="0" applyFont="1" applyFill="1" applyBorder="1" applyAlignment="1">
      <alignment horizontal="left" vertical="top"/>
    </xf>
    <xf numFmtId="0" fontId="12" fillId="0" borderId="16" xfId="0" applyFont="1" applyFill="1" applyBorder="1" applyAlignment="1">
      <alignment horizontal="left" vertical="top"/>
    </xf>
    <xf numFmtId="0" fontId="12" fillId="0" borderId="17" xfId="0" applyFont="1" applyFill="1" applyBorder="1" applyAlignment="1">
      <alignment horizontal="left" vertical="top"/>
    </xf>
    <xf numFmtId="0" fontId="12" fillId="0" borderId="21" xfId="0" applyFont="1" applyFill="1" applyBorder="1" applyAlignment="1">
      <alignment horizontal="left" vertical="top"/>
    </xf>
    <xf numFmtId="0" fontId="12" fillId="0" borderId="19" xfId="0" applyFont="1" applyFill="1" applyBorder="1" applyAlignment="1">
      <alignment horizontal="left" vertical="top"/>
    </xf>
    <xf numFmtId="0" fontId="12" fillId="0" borderId="20" xfId="0" applyFont="1" applyFill="1" applyBorder="1" applyAlignment="1">
      <alignment horizontal="left" vertical="top"/>
    </xf>
    <xf numFmtId="0" fontId="10" fillId="0" borderId="6" xfId="0" applyFont="1" applyBorder="1" applyAlignment="1">
      <alignment horizontal="left" vertical="center"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168" fontId="10" fillId="0" borderId="16" xfId="0" applyNumberFormat="1" applyFont="1" applyBorder="1" applyAlignment="1">
      <alignment horizontal="left" vertical="center" indent="1"/>
    </xf>
    <xf numFmtId="0" fontId="6" fillId="0" borderId="16" xfId="0" applyFont="1" applyBorder="1" applyAlignment="1">
      <alignment horizontal="center" vertical="center"/>
    </xf>
    <xf numFmtId="49" fontId="10" fillId="0" borderId="17" xfId="0" applyNumberFormat="1" applyFont="1" applyFill="1" applyBorder="1" applyAlignment="1" applyProtection="1">
      <alignment horizontal="left" vertical="center" wrapText="1" indent="1"/>
    </xf>
    <xf numFmtId="0" fontId="13" fillId="0" borderId="15" xfId="0" applyFont="1" applyBorder="1" applyAlignment="1">
      <alignment horizontal="left" vertical="center" indent="1"/>
    </xf>
    <xf numFmtId="0" fontId="13" fillId="0" borderId="16" xfId="0" applyFont="1" applyBorder="1" applyAlignment="1">
      <alignment horizontal="left" vertical="center" indent="1"/>
    </xf>
    <xf numFmtId="164" fontId="10" fillId="0" borderId="16" xfId="0" applyNumberFormat="1" applyFont="1" applyBorder="1" applyAlignment="1">
      <alignment horizontal="left" vertical="center" indent="1"/>
    </xf>
    <xf numFmtId="0" fontId="65" fillId="0" borderId="0" xfId="0" applyFont="1" applyBorder="1" applyAlignment="1">
      <alignment horizontal="center" vertical="center" wrapText="1"/>
    </xf>
    <xf numFmtId="1" fontId="61" fillId="0" borderId="71" xfId="0" applyNumberFormat="1" applyFont="1" applyBorder="1" applyAlignment="1">
      <alignment horizontal="center" vertical="center"/>
    </xf>
    <xf numFmtId="1" fontId="61" fillId="0" borderId="33" xfId="0" applyNumberFormat="1" applyFont="1" applyBorder="1" applyAlignment="1">
      <alignment horizontal="center" vertical="center"/>
    </xf>
    <xf numFmtId="1" fontId="61" fillId="0" borderId="35" xfId="0" applyNumberFormat="1" applyFont="1" applyBorder="1" applyAlignment="1">
      <alignment horizontal="center" vertical="center"/>
    </xf>
    <xf numFmtId="1" fontId="61" fillId="0" borderId="68" xfId="0" applyNumberFormat="1" applyFont="1" applyBorder="1" applyAlignment="1">
      <alignment horizontal="center" vertical="center"/>
    </xf>
    <xf numFmtId="1" fontId="61" fillId="0" borderId="93" xfId="0" applyNumberFormat="1" applyFont="1" applyBorder="1" applyAlignment="1">
      <alignment horizontal="center" vertical="center"/>
    </xf>
    <xf numFmtId="1" fontId="61" fillId="0" borderId="99" xfId="0" applyNumberFormat="1" applyFont="1" applyBorder="1" applyAlignment="1">
      <alignment horizontal="center" vertical="center"/>
    </xf>
    <xf numFmtId="0" fontId="31" fillId="0" borderId="88"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23" fillId="0" borderId="46"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49" xfId="0" applyFont="1" applyBorder="1" applyAlignment="1">
      <alignment horizontal="left" vertical="center" wrapText="1" indent="1"/>
    </xf>
    <xf numFmtId="0" fontId="23" fillId="0" borderId="51" xfId="0" applyFont="1" applyBorder="1" applyAlignment="1">
      <alignment horizontal="left" vertical="center" wrapText="1" indent="1"/>
    </xf>
    <xf numFmtId="0" fontId="38" fillId="0" borderId="0" xfId="0" applyFont="1" applyBorder="1" applyAlignment="1">
      <alignment horizontal="center" textRotation="90" wrapText="1"/>
    </xf>
    <xf numFmtId="0" fontId="31" fillId="0" borderId="0" xfId="0" applyFont="1" applyBorder="1" applyAlignment="1">
      <alignment horizontal="left" vertical="center" wrapText="1" indent="1"/>
    </xf>
    <xf numFmtId="0" fontId="29" fillId="0" borderId="30" xfId="0" applyFont="1" applyBorder="1" applyAlignment="1">
      <alignment horizontal="center" vertical="center" wrapText="1"/>
    </xf>
    <xf numFmtId="0" fontId="29" fillId="0" borderId="32" xfId="0" applyFont="1" applyBorder="1" applyAlignment="1">
      <alignment horizontal="center" vertical="center" wrapText="1"/>
    </xf>
    <xf numFmtId="0" fontId="23" fillId="0" borderId="32" xfId="0" applyFont="1" applyBorder="1" applyAlignment="1">
      <alignment horizontal="left" vertical="center" wrapText="1" indent="1"/>
    </xf>
    <xf numFmtId="0" fontId="23" fillId="0" borderId="34" xfId="0" applyFont="1" applyBorder="1" applyAlignment="1">
      <alignment horizontal="left" vertical="center" wrapText="1" indent="1"/>
    </xf>
    <xf numFmtId="0" fontId="29" fillId="0" borderId="11" xfId="0" applyFont="1" applyBorder="1" applyAlignment="1">
      <alignment horizontal="center" vertical="center" wrapText="1"/>
    </xf>
    <xf numFmtId="0" fontId="29" fillId="0" borderId="9" xfId="0" applyFont="1" applyBorder="1" applyAlignment="1">
      <alignment horizontal="center" vertical="center" wrapText="1"/>
    </xf>
    <xf numFmtId="0" fontId="34" fillId="0" borderId="12" xfId="0" applyFont="1" applyFill="1" applyBorder="1" applyAlignment="1">
      <alignment horizontal="left" vertical="center" indent="1"/>
    </xf>
    <xf numFmtId="0" fontId="34" fillId="0" borderId="13" xfId="0" applyFont="1" applyFill="1" applyBorder="1" applyAlignment="1">
      <alignment horizontal="left" vertical="center" indent="1"/>
    </xf>
    <xf numFmtId="0" fontId="34" fillId="0" borderId="15" xfId="0" applyFont="1" applyFill="1" applyBorder="1" applyAlignment="1">
      <alignment horizontal="left" vertical="center" indent="1"/>
    </xf>
    <xf numFmtId="0" fontId="34" fillId="0" borderId="16" xfId="0" applyFont="1" applyFill="1" applyBorder="1" applyAlignment="1">
      <alignment horizontal="left" vertical="center" indent="1"/>
    </xf>
    <xf numFmtId="0" fontId="31" fillId="0" borderId="15" xfId="0" applyFont="1" applyFill="1" applyBorder="1" applyAlignment="1">
      <alignment horizontal="left" vertical="center" indent="1"/>
    </xf>
    <xf numFmtId="0" fontId="31" fillId="0" borderId="16" xfId="0" applyFont="1" applyFill="1" applyBorder="1" applyAlignment="1">
      <alignment horizontal="left" vertical="center" indent="1"/>
    </xf>
    <xf numFmtId="0" fontId="31" fillId="0" borderId="15" xfId="0" applyFont="1" applyBorder="1" applyAlignment="1">
      <alignment horizontal="left" vertical="center" indent="1"/>
    </xf>
    <xf numFmtId="0" fontId="31" fillId="0" borderId="16" xfId="0" applyFont="1" applyBorder="1" applyAlignment="1">
      <alignment horizontal="left" vertical="center" indent="1"/>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29" fillId="0" borderId="2" xfId="0" applyFont="1" applyBorder="1" applyAlignment="1">
      <alignment horizontal="left" vertical="center" wrapText="1" indent="1"/>
    </xf>
    <xf numFmtId="0" fontId="29" fillId="0" borderId="3" xfId="0" applyFont="1" applyBorder="1" applyAlignment="1">
      <alignment horizontal="left" vertical="center" wrapText="1" indent="1"/>
    </xf>
    <xf numFmtId="0" fontId="29" fillId="0" borderId="4" xfId="0" applyFont="1" applyBorder="1" applyAlignment="1">
      <alignment horizontal="left" vertical="center" wrapText="1" indent="1"/>
    </xf>
    <xf numFmtId="0" fontId="23" fillId="0" borderId="6" xfId="0" applyFont="1" applyBorder="1" applyAlignment="1">
      <alignment horizontal="left" vertical="center" wrapText="1" indent="2"/>
    </xf>
    <xf numFmtId="0" fontId="23" fillId="0" borderId="0" xfId="0" applyFont="1" applyBorder="1" applyAlignment="1">
      <alignment horizontal="left" vertical="center" wrapText="1" indent="2"/>
    </xf>
    <xf numFmtId="0" fontId="23" fillId="0" borderId="7" xfId="0" applyFont="1" applyBorder="1" applyAlignment="1">
      <alignment horizontal="left" vertical="center" wrapText="1" indent="2"/>
    </xf>
    <xf numFmtId="0" fontId="23" fillId="0" borderId="1" xfId="0" applyFont="1" applyBorder="1" applyAlignment="1">
      <alignment horizontal="left" vertical="center" wrapText="1" indent="2"/>
    </xf>
    <xf numFmtId="0" fontId="27" fillId="0" borderId="2" xfId="0" applyFont="1" applyBorder="1" applyAlignment="1">
      <alignment horizontal="left" vertical="center" wrapText="1" indent="2"/>
    </xf>
    <xf numFmtId="0" fontId="27" fillId="0" borderId="3" xfId="0" applyFont="1" applyBorder="1" applyAlignment="1">
      <alignment horizontal="left" vertical="center" wrapText="1" indent="2"/>
    </xf>
    <xf numFmtId="0" fontId="27" fillId="0" borderId="7" xfId="0" applyFont="1" applyBorder="1" applyAlignment="1">
      <alignment horizontal="left" vertical="center" wrapText="1" indent="2"/>
    </xf>
    <xf numFmtId="0" fontId="27" fillId="0" borderId="1" xfId="0" applyFont="1" applyBorder="1" applyAlignment="1">
      <alignment horizontal="left" vertical="center" wrapText="1" indent="2"/>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1" fillId="0" borderId="16" xfId="0" applyFont="1" applyFill="1" applyBorder="1" applyAlignment="1">
      <alignment horizontal="left" vertical="center" indent="2"/>
    </xf>
    <xf numFmtId="0" fontId="31" fillId="0" borderId="17" xfId="0" applyFont="1" applyFill="1" applyBorder="1" applyAlignment="1">
      <alignment horizontal="left" vertical="center" indent="2"/>
    </xf>
    <xf numFmtId="0" fontId="31" fillId="0" borderId="18" xfId="0" applyFont="1" applyFill="1" applyBorder="1" applyAlignment="1">
      <alignment horizontal="left" vertical="center" indent="2"/>
    </xf>
    <xf numFmtId="0" fontId="31" fillId="0" borderId="85" xfId="0" applyFont="1" applyFill="1" applyBorder="1" applyAlignment="1">
      <alignment horizontal="left" vertical="center" indent="2"/>
    </xf>
    <xf numFmtId="0" fontId="31" fillId="0" borderId="38" xfId="0" applyFont="1" applyFill="1" applyBorder="1" applyAlignment="1">
      <alignment horizontal="left" vertical="center" indent="2"/>
    </xf>
    <xf numFmtId="0" fontId="31" fillId="0" borderId="86" xfId="0" applyFont="1" applyFill="1" applyBorder="1" applyAlignment="1">
      <alignment horizontal="left" vertical="center" indent="2"/>
    </xf>
    <xf numFmtId="0" fontId="31" fillId="0" borderId="1" xfId="0" applyFont="1" applyFill="1" applyBorder="1" applyAlignment="1">
      <alignment horizontal="left" vertical="center" indent="2"/>
    </xf>
    <xf numFmtId="0" fontId="31" fillId="0" borderId="8" xfId="0" applyFont="1" applyFill="1" applyBorder="1" applyAlignment="1">
      <alignment horizontal="left" vertical="center" indent="2"/>
    </xf>
    <xf numFmtId="0" fontId="29" fillId="0" borderId="56" xfId="0" applyFont="1" applyBorder="1" applyAlignment="1">
      <alignment horizontal="center" vertical="center" wrapText="1"/>
    </xf>
    <xf numFmtId="0" fontId="29" fillId="0" borderId="65"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75"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74" xfId="0" applyFont="1" applyBorder="1" applyAlignment="1">
      <alignment horizontal="center" vertical="center" wrapText="1"/>
    </xf>
    <xf numFmtId="0" fontId="38" fillId="0" borderId="88" xfId="0" applyFont="1" applyBorder="1" applyAlignment="1">
      <alignment horizontal="center" textRotation="90" wrapText="1"/>
    </xf>
    <xf numFmtId="0" fontId="38" fillId="0" borderId="89" xfId="0" applyFont="1" applyBorder="1" applyAlignment="1">
      <alignment horizontal="center" textRotation="90" wrapText="1"/>
    </xf>
    <xf numFmtId="0" fontId="38" fillId="0" borderId="68" xfId="0" applyFont="1" applyBorder="1" applyAlignment="1">
      <alignment horizontal="center" textRotation="90" wrapText="1"/>
    </xf>
    <xf numFmtId="0" fontId="38" fillId="0" borderId="90" xfId="0" applyFont="1" applyBorder="1" applyAlignment="1">
      <alignment horizontal="center" textRotation="90" wrapText="1"/>
    </xf>
    <xf numFmtId="0" fontId="23" fillId="0" borderId="32" xfId="0" applyFont="1" applyBorder="1" applyAlignment="1">
      <alignment horizontal="center" vertical="center"/>
    </xf>
    <xf numFmtId="0" fontId="31" fillId="0" borderId="21" xfId="0" applyFont="1" applyFill="1" applyBorder="1" applyAlignment="1">
      <alignment horizontal="left" vertical="center" indent="1"/>
    </xf>
    <xf numFmtId="0" fontId="31" fillId="0" borderId="19" xfId="0" applyFont="1" applyFill="1" applyBorder="1" applyAlignment="1">
      <alignment horizontal="left" vertical="center" indent="1"/>
    </xf>
    <xf numFmtId="0" fontId="23" fillId="0" borderId="34" xfId="0" applyFont="1" applyBorder="1" applyAlignment="1">
      <alignment horizontal="center" vertical="center"/>
    </xf>
    <xf numFmtId="0" fontId="29" fillId="0" borderId="30" xfId="0" applyFont="1" applyBorder="1" applyAlignment="1">
      <alignment horizontal="center" vertical="center"/>
    </xf>
    <xf numFmtId="0" fontId="29" fillId="0" borderId="11" xfId="0" applyFont="1" applyBorder="1" applyAlignment="1">
      <alignment horizontal="center" vertical="center"/>
    </xf>
    <xf numFmtId="0" fontId="23" fillId="0" borderId="10" xfId="0" applyFont="1" applyBorder="1" applyAlignment="1">
      <alignment horizontal="left" vertical="center" wrapText="1" indent="1"/>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4" fillId="0" borderId="12" xfId="0" applyFont="1" applyFill="1" applyBorder="1" applyAlignment="1">
      <alignment horizontal="left" vertical="center" indent="2"/>
    </xf>
    <xf numFmtId="0" fontId="34" fillId="0" borderId="13" xfId="0" applyFont="1" applyFill="1" applyBorder="1" applyAlignment="1">
      <alignment horizontal="left" vertical="center" indent="2"/>
    </xf>
    <xf numFmtId="0" fontId="29" fillId="0" borderId="31" xfId="0" applyFont="1" applyBorder="1" applyAlignment="1">
      <alignment horizontal="center" vertical="center"/>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29" fillId="0" borderId="9" xfId="0" applyFont="1" applyBorder="1" applyAlignment="1">
      <alignment horizontal="center" vertical="center"/>
    </xf>
    <xf numFmtId="0" fontId="29" fillId="0" borderId="33" xfId="0" applyFont="1" applyBorder="1" applyAlignment="1">
      <alignment horizontal="center" vertical="center"/>
    </xf>
    <xf numFmtId="0" fontId="57" fillId="0" borderId="11" xfId="0" applyFont="1" applyBorder="1" applyAlignment="1">
      <alignment horizontal="center" vertical="center" wrapText="1"/>
    </xf>
    <xf numFmtId="0" fontId="57" fillId="0" borderId="9" xfId="0" applyFont="1" applyBorder="1" applyAlignment="1">
      <alignment horizontal="center" vertical="center" wrapText="1"/>
    </xf>
    <xf numFmtId="0" fontId="39" fillId="4" borderId="2"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27" fillId="0" borderId="12" xfId="0" applyFont="1" applyBorder="1" applyAlignment="1">
      <alignment horizontal="left" vertical="center" wrapText="1" indent="1"/>
    </xf>
    <xf numFmtId="0" fontId="27" fillId="0" borderId="13" xfId="0" applyFont="1" applyBorder="1" applyAlignment="1">
      <alignment horizontal="left" vertical="center" wrapText="1" indent="1"/>
    </xf>
    <xf numFmtId="0" fontId="23" fillId="4" borderId="49" xfId="0" applyFont="1" applyFill="1" applyBorder="1" applyAlignment="1">
      <alignment horizontal="left" vertical="center" wrapText="1" indent="1"/>
    </xf>
    <xf numFmtId="0" fontId="23" fillId="4" borderId="51" xfId="0" applyFont="1" applyFill="1" applyBorder="1" applyAlignment="1">
      <alignment horizontal="left" vertical="center" wrapText="1" indent="1"/>
    </xf>
    <xf numFmtId="0" fontId="34" fillId="4" borderId="2"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91" xfId="0" applyFont="1" applyFill="1" applyBorder="1" applyAlignment="1">
      <alignment horizontal="center" vertical="center"/>
    </xf>
    <xf numFmtId="0" fontId="34" fillId="4" borderId="92" xfId="0" applyFont="1" applyFill="1" applyBorder="1" applyAlignment="1">
      <alignment horizontal="center" vertical="center"/>
    </xf>
    <xf numFmtId="2" fontId="23" fillId="0" borderId="10" xfId="0" applyNumberFormat="1" applyFont="1" applyBorder="1" applyAlignment="1">
      <alignment horizontal="center" vertical="center"/>
    </xf>
    <xf numFmtId="0" fontId="45" fillId="0" borderId="11" xfId="0" applyFont="1" applyBorder="1" applyAlignment="1">
      <alignment horizontal="center" vertical="center"/>
    </xf>
    <xf numFmtId="0" fontId="45" fillId="0" borderId="31" xfId="0" applyFont="1" applyBorder="1" applyAlignment="1">
      <alignment horizontal="center" vertical="center"/>
    </xf>
    <xf numFmtId="2" fontId="23" fillId="0" borderId="10" xfId="0" applyNumberFormat="1" applyFont="1" applyBorder="1" applyAlignment="1">
      <alignment horizontal="center" vertical="center" wrapText="1"/>
    </xf>
    <xf numFmtId="2" fontId="23" fillId="0" borderId="35" xfId="0" applyNumberFormat="1" applyFont="1" applyBorder="1" applyAlignment="1">
      <alignment horizontal="center" vertical="center" wrapText="1"/>
    </xf>
    <xf numFmtId="0" fontId="23" fillId="0" borderId="10"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9" xfId="0" applyNumberFormat="1" applyFont="1" applyBorder="1" applyAlignment="1">
      <alignment horizontal="center" vertical="center" wrapText="1"/>
    </xf>
    <xf numFmtId="2" fontId="23" fillId="0" borderId="33" xfId="0" applyNumberFormat="1" applyFont="1" applyBorder="1" applyAlignment="1">
      <alignment horizontal="center" vertical="center" wrapText="1"/>
    </xf>
    <xf numFmtId="0" fontId="23" fillId="0" borderId="45" xfId="0" applyFont="1" applyBorder="1" applyAlignment="1">
      <alignment horizontal="center" vertical="center" wrapText="1"/>
    </xf>
    <xf numFmtId="0" fontId="23" fillId="0" borderId="47" xfId="0" applyFont="1" applyBorder="1" applyAlignment="1">
      <alignment horizontal="center" vertical="center" wrapText="1"/>
    </xf>
    <xf numFmtId="0" fontId="23" fillId="4" borderId="80" xfId="0" applyFont="1" applyFill="1" applyBorder="1" applyAlignment="1">
      <alignment horizontal="left" vertical="center" wrapText="1" indent="1"/>
    </xf>
    <xf numFmtId="0" fontId="23" fillId="4" borderId="32" xfId="0" applyFont="1" applyFill="1" applyBorder="1" applyAlignment="1">
      <alignment horizontal="left" vertical="center" wrapText="1" indent="1"/>
    </xf>
    <xf numFmtId="0" fontId="23" fillId="4" borderId="34" xfId="0" applyFont="1" applyFill="1" applyBorder="1" applyAlignment="1">
      <alignment horizontal="left" vertical="center" wrapText="1" indent="1"/>
    </xf>
    <xf numFmtId="0" fontId="29" fillId="4" borderId="2"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36" fillId="4" borderId="32" xfId="0" applyFont="1" applyFill="1" applyBorder="1" applyAlignment="1">
      <alignment horizontal="center" vertical="center"/>
    </xf>
    <xf numFmtId="0" fontId="36" fillId="4" borderId="34" xfId="0" applyFont="1" applyFill="1" applyBorder="1" applyAlignment="1">
      <alignment horizontal="center" vertical="center"/>
    </xf>
    <xf numFmtId="0" fontId="36" fillId="4" borderId="9"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9" xfId="0" applyFont="1" applyFill="1" applyBorder="1" applyAlignment="1">
      <alignment horizontal="center" vertical="center" wrapText="1"/>
    </xf>
    <xf numFmtId="0" fontId="31" fillId="0" borderId="0" xfId="0" applyFont="1" applyFill="1" applyBorder="1" applyAlignment="1">
      <alignment horizontal="left" vertical="center" wrapText="1" indent="1"/>
    </xf>
    <xf numFmtId="0" fontId="31" fillId="0" borderId="15" xfId="0" applyFont="1" applyFill="1" applyBorder="1" applyAlignment="1">
      <alignment horizontal="left" vertical="center" wrapText="1" indent="1"/>
    </xf>
    <xf numFmtId="0" fontId="31" fillId="0" borderId="16" xfId="0" applyFont="1" applyFill="1" applyBorder="1" applyAlignment="1">
      <alignment horizontal="left" vertical="center" wrapText="1" indent="1"/>
    </xf>
    <xf numFmtId="0" fontId="23" fillId="4" borderId="72" xfId="0" applyFont="1" applyFill="1" applyBorder="1" applyAlignment="1">
      <alignment horizontal="center" vertical="center" wrapText="1"/>
    </xf>
    <xf numFmtId="0" fontId="23" fillId="4" borderId="73" xfId="0" applyFont="1" applyFill="1" applyBorder="1" applyAlignment="1">
      <alignment horizontal="center" vertical="center" wrapText="1"/>
    </xf>
    <xf numFmtId="0" fontId="23" fillId="4" borderId="74"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96" xfId="0" applyFont="1" applyBorder="1" applyAlignment="1">
      <alignment horizontal="center" vertical="center"/>
    </xf>
    <xf numFmtId="0" fontId="31" fillId="0" borderId="95" xfId="0" applyFont="1" applyBorder="1" applyAlignment="1">
      <alignment horizontal="center" vertical="center"/>
    </xf>
    <xf numFmtId="0" fontId="31" fillId="0" borderId="4" xfId="0" applyFont="1" applyBorder="1" applyAlignment="1">
      <alignment horizontal="center" vertical="center"/>
    </xf>
    <xf numFmtId="0" fontId="34" fillId="0" borderId="0" xfId="0" applyFont="1" applyBorder="1" applyAlignment="1">
      <alignment horizontal="center" vertical="center"/>
    </xf>
    <xf numFmtId="0" fontId="23" fillId="0" borderId="10" xfId="0" applyFont="1" applyBorder="1" applyAlignment="1">
      <alignment horizontal="center" vertical="center" wrapText="1"/>
    </xf>
    <xf numFmtId="0" fontId="23" fillId="0" borderId="35" xfId="0" applyFont="1" applyBorder="1" applyAlignment="1">
      <alignment horizontal="center" vertical="center" wrapText="1"/>
    </xf>
    <xf numFmtId="0" fontId="29" fillId="0" borderId="31" xfId="0" applyFont="1" applyBorder="1" applyAlignment="1">
      <alignment horizontal="center" vertical="center" wrapText="1"/>
    </xf>
    <xf numFmtId="0" fontId="23" fillId="0" borderId="9" xfId="0" applyFont="1" applyBorder="1" applyAlignment="1">
      <alignment horizontal="left" vertical="center" wrapText="1" indent="1"/>
    </xf>
    <xf numFmtId="0" fontId="23" fillId="0" borderId="9" xfId="0" applyFont="1" applyBorder="1" applyAlignment="1">
      <alignment horizontal="center" vertical="center" wrapText="1"/>
    </xf>
    <xf numFmtId="0" fontId="23" fillId="0" borderId="33" xfId="0" applyFont="1" applyBorder="1" applyAlignment="1">
      <alignment horizontal="center" vertical="center" wrapText="1"/>
    </xf>
    <xf numFmtId="0" fontId="29" fillId="0" borderId="6"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5" xfId="0" applyFont="1" applyBorder="1" applyAlignment="1">
      <alignment horizontal="left" vertical="center" wrapText="1" indent="1"/>
    </xf>
    <xf numFmtId="0" fontId="23" fillId="0" borderId="7" xfId="0" applyFont="1" applyBorder="1" applyAlignment="1">
      <alignment horizontal="left" vertical="center" indent="2"/>
    </xf>
    <xf numFmtId="0" fontId="23" fillId="0" borderId="1" xfId="0" applyFont="1" applyBorder="1" applyAlignment="1">
      <alignment horizontal="left" vertical="center" indent="2"/>
    </xf>
    <xf numFmtId="0" fontId="63" fillId="0" borderId="0" xfId="0" applyFont="1" applyFill="1" applyBorder="1" applyAlignment="1">
      <alignment horizontal="left" vertical="center" indent="1"/>
    </xf>
  </cellXfs>
  <cellStyles count="2">
    <cellStyle name="Hyperlink" xfId="1" builtinId="8"/>
    <cellStyle name="Normal" xfId="0" builtinId="0"/>
  </cellStyles>
  <dxfs count="142">
    <dxf>
      <numFmt numFmtId="1" formatCode="0"/>
    </dxf>
    <dxf>
      <font>
        <b val="0"/>
        <i val="0"/>
        <strike val="0"/>
      </font>
      <numFmt numFmtId="164" formatCode="0.0"/>
      <fill>
        <patternFill patternType="none">
          <bgColor auto="1"/>
        </patternFill>
      </fill>
    </dxf>
    <dxf>
      <numFmt numFmtId="1" formatCode="0"/>
    </dxf>
    <dxf>
      <font>
        <b val="0"/>
        <i val="0"/>
        <strike val="0"/>
      </font>
      <numFmt numFmtId="164" formatCode="0.0"/>
      <fill>
        <patternFill patternType="none">
          <bgColor auto="1"/>
        </patternFill>
      </fill>
    </dxf>
    <dxf>
      <font>
        <color theme="0"/>
      </font>
    </dxf>
    <dxf>
      <numFmt numFmtId="1" formatCode="0"/>
    </dxf>
    <dxf>
      <numFmt numFmtId="1" formatCode="0"/>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ill>
        <patternFill>
          <bgColor rgb="FFE6FFE6"/>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lightUp">
          <fgColor theme="1"/>
          <bgColor theme="0"/>
        </patternFill>
      </fill>
    </dxf>
    <dxf>
      <fill>
        <patternFill patternType="lightUp">
          <fgColor theme="1"/>
          <bgColor theme="0"/>
        </patternFill>
      </fill>
    </dxf>
    <dxf>
      <fill>
        <patternFill patternType="lightUp">
          <fgColor theme="1"/>
          <bgColor theme="0"/>
        </patternFill>
      </fill>
    </dxf>
    <dxf>
      <fill>
        <patternFill patternType="lightUp">
          <fgColor theme="1"/>
          <bgColor theme="0"/>
        </patternFill>
      </fill>
    </dxf>
    <dxf>
      <fill>
        <patternFill patternType="lightUp">
          <fgColor theme="1"/>
          <bgColor theme="0"/>
        </patternFill>
      </fill>
    </dxf>
    <dxf>
      <fill>
        <patternFill patternType="lightUp">
          <fgColor theme="1"/>
          <bgColor theme="0"/>
        </patternFill>
      </fill>
    </dxf>
    <dxf>
      <fill>
        <patternFill patternType="lightUp">
          <fgColor theme="1"/>
          <bgColor theme="0"/>
        </patternFill>
      </fill>
    </dxf>
    <dxf>
      <fill>
        <patternFill patternType="lightUp">
          <fgColor theme="1"/>
          <bgColor theme="0"/>
        </patternFill>
      </fill>
    </dxf>
    <dxf>
      <fill>
        <patternFill patternType="lightUp">
          <fgColor theme="1"/>
          <bgColor theme="0"/>
        </patternFill>
      </fill>
    </dxf>
    <dxf>
      <fill>
        <patternFill patternType="lightUp">
          <fgColor theme="1"/>
          <bgColor theme="0"/>
        </patternFill>
      </fill>
    </dxf>
    <dxf>
      <font>
        <color rgb="FFFF0000"/>
      </font>
    </dxf>
    <dxf>
      <font>
        <color rgb="FFFF0000"/>
      </font>
    </dxf>
    <dxf>
      <font>
        <color rgb="FFFF0000"/>
      </font>
    </dxf>
    <dxf>
      <font>
        <color rgb="FFFF0000"/>
      </font>
    </dxf>
    <dxf>
      <font>
        <color rgb="FFFF0000"/>
      </font>
    </dxf>
    <dxf>
      <font>
        <color rgb="FFFF0000"/>
      </font>
    </dxf>
    <dxf>
      <fill>
        <patternFill patternType="lightUp">
          <fgColor theme="1"/>
          <bgColor theme="0"/>
        </patternFill>
      </fill>
    </dxf>
    <dxf>
      <font>
        <color rgb="FF0000FF"/>
      </font>
    </dxf>
    <dxf>
      <font>
        <color rgb="FF0000FF"/>
      </font>
    </dxf>
  </dxfs>
  <tableStyles count="0" defaultTableStyle="TableStyleMedium9" defaultPivotStyle="PivotStyleLight16"/>
  <colors>
    <mruColors>
      <color rgb="FF0000FF"/>
      <color rgb="FF000099"/>
      <color rgb="FFFFFFFB"/>
      <color rgb="FFFFFFCC"/>
      <color rgb="FFE6FFE6"/>
      <color rgb="FFEBFFEB"/>
      <color rgb="FFCCFFCC"/>
      <color rgb="FFFFCCCC"/>
      <color rgb="FFFFFFE6"/>
      <color rgb="FFA3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ser>
        <c:dLbls>
          <c:showLegendKey val="0"/>
          <c:showVal val="0"/>
          <c:showCatName val="0"/>
          <c:showSerName val="0"/>
          <c:showPercent val="0"/>
          <c:showBubbleSize val="0"/>
        </c:dLbls>
        <c:axId val="155178312"/>
        <c:axId val="155178704"/>
      </c:scatterChart>
      <c:valAx>
        <c:axId val="155178312"/>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55178704"/>
        <c:crosses val="autoZero"/>
        <c:crossBetween val="midCat"/>
      </c:valAx>
      <c:valAx>
        <c:axId val="155178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178312"/>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5603674540683"/>
          <c:y val="7.0110027637273822E-2"/>
          <c:w val="0.81434886264216988"/>
          <c:h val="0.73598894509047308"/>
        </c:manualLayout>
      </c:layout>
      <c:scatterChart>
        <c:scatterStyle val="lineMarker"/>
        <c:varyColors val="0"/>
        <c:ser>
          <c:idx val="0"/>
          <c:order val="0"/>
          <c:tx>
            <c:v>HL93, Moment and Shear</c:v>
          </c:tx>
          <c:spPr>
            <a:ln w="25400" cap="rnd">
              <a:solidFill>
                <a:srgbClr val="000099"/>
              </a:solidFill>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MANUAL!$C$196:$C$209</c:f>
              <c:numCache>
                <c:formatCode>0.00</c:formatCode>
                <c:ptCount val="14"/>
                <c:pt idx="0">
                  <c:v>1.0932744565217389</c:v>
                </c:pt>
                <c:pt idx="1">
                  <c:v>1.2061968085106385</c:v>
                </c:pt>
                <c:pt idx="2">
                  <c:v>1.1950827549386012</c:v>
                </c:pt>
                <c:pt idx="3">
                  <c:v>1.2414169811320754</c:v>
                </c:pt>
                <c:pt idx="4">
                  <c:v>1.2936031124285414</c:v>
                </c:pt>
                <c:pt idx="5">
                  <c:v>1.3203448570362191</c:v>
                </c:pt>
                <c:pt idx="6">
                  <c:v>1.2225564919102674</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ser>
        <c:ser>
          <c:idx val="1"/>
          <c:order val="1"/>
          <c:tx>
            <c:v>FL120, Moment and Shear</c:v>
          </c:tx>
          <c:spPr>
            <a:ln w="25400" cap="rnd">
              <a:solidFill>
                <a:srgbClr val="FF0000"/>
              </a:solidFill>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MANUAL!$D$196:$D$209</c:f>
              <c:numCache>
                <c:formatCode>0.00</c:formatCode>
                <c:ptCount val="14"/>
                <c:pt idx="0">
                  <c:v>0.68062925393283702</c:v>
                </c:pt>
                <c:pt idx="1">
                  <c:v>0.95906849417808882</c:v>
                </c:pt>
                <c:pt idx="2">
                  <c:v>0.98613897586859922</c:v>
                </c:pt>
                <c:pt idx="3">
                  <c:v>0.97473070144188412</c:v>
                </c:pt>
                <c:pt idx="4">
                  <c:v>0.9898147874766372</c:v>
                </c:pt>
                <c:pt idx="5">
                  <c:v>0.96391508627809719</c:v>
                </c:pt>
                <c:pt idx="6">
                  <c:v>0.92949074366689233</c:v>
                </c:pt>
                <c:pt idx="7">
                  <c:v>0.9773665312668709</c:v>
                </c:pt>
                <c:pt idx="8">
                  <c:v>1.0362024346082903</c:v>
                </c:pt>
                <c:pt idx="9">
                  <c:v>1.2196188310521934</c:v>
                </c:pt>
                <c:pt idx="10">
                  <c:v>1.3302992760343244</c:v>
                </c:pt>
                <c:pt idx="11">
                  <c:v>1.1758280858867349</c:v>
                </c:pt>
                <c:pt idx="12">
                  <c:v>1.1997672789082388</c:v>
                </c:pt>
                <c:pt idx="13">
                  <c:v>1.2038668781392281</c:v>
                </c:pt>
              </c:numCache>
            </c:numRef>
          </c:yVal>
          <c:smooth val="0"/>
        </c:ser>
        <c:dLbls>
          <c:showLegendKey val="0"/>
          <c:showVal val="0"/>
          <c:showCatName val="0"/>
          <c:showSerName val="0"/>
          <c:showPercent val="0"/>
          <c:showBubbleSize val="0"/>
        </c:dLbls>
        <c:axId val="207559784"/>
        <c:axId val="234584632"/>
      </c:scatterChart>
      <c:valAx>
        <c:axId val="20755978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Span Length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34584632"/>
        <c:crosses val="autoZero"/>
        <c:crossBetween val="midCat"/>
      </c:valAx>
      <c:valAx>
        <c:axId val="234584632"/>
        <c:scaling>
          <c:orientation val="minMax"/>
          <c:max val="1.4"/>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Rating Factor Needed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7559784"/>
        <c:crosses val="autoZero"/>
        <c:crossBetween val="midCat"/>
      </c:valAx>
      <c:spPr>
        <a:noFill/>
        <a:ln w="12700">
          <a:noFill/>
        </a:ln>
        <a:effectLst/>
      </c:spPr>
    </c:plotArea>
    <c:legend>
      <c:legendPos val="r"/>
      <c:layout>
        <c:manualLayout>
          <c:xMode val="edge"/>
          <c:yMode val="edge"/>
          <c:x val="0.56322517874920808"/>
          <c:y val="0.64375901541719049"/>
          <c:w val="0.36062087066702869"/>
          <c:h val="0.14112375658924986"/>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ser>
        <c:dLbls>
          <c:showLegendKey val="0"/>
          <c:showVal val="0"/>
          <c:showCatName val="0"/>
          <c:showSerName val="0"/>
          <c:showPercent val="0"/>
          <c:showBubbleSize val="0"/>
        </c:dLbls>
        <c:axId val="155179488"/>
        <c:axId val="155179880"/>
      </c:scatterChart>
      <c:valAx>
        <c:axId val="15517948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55179880"/>
        <c:crosses val="autoZero"/>
        <c:crossBetween val="midCat"/>
      </c:valAx>
      <c:valAx>
        <c:axId val="1551798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179488"/>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ser>
        <c:dLbls>
          <c:showLegendKey val="0"/>
          <c:showVal val="0"/>
          <c:showCatName val="0"/>
          <c:showSerName val="0"/>
          <c:showPercent val="0"/>
          <c:showBubbleSize val="0"/>
        </c:dLbls>
        <c:axId val="155180664"/>
        <c:axId val="155181056"/>
      </c:scatterChart>
      <c:valAx>
        <c:axId val="15518066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55181056"/>
        <c:crosses val="autoZero"/>
        <c:crossBetween val="midCat"/>
        <c:majorUnit val="50"/>
      </c:valAx>
      <c:valAx>
        <c:axId val="1551810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18066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ser>
        <c:dLbls>
          <c:showLegendKey val="0"/>
          <c:showVal val="0"/>
          <c:showCatName val="0"/>
          <c:showSerName val="0"/>
          <c:showPercent val="0"/>
          <c:showBubbleSize val="0"/>
        </c:dLbls>
        <c:axId val="207019944"/>
        <c:axId val="207020336"/>
      </c:scatterChart>
      <c:valAx>
        <c:axId val="20701994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07020336"/>
        <c:crosses val="autoZero"/>
        <c:crossBetween val="midCat"/>
      </c:valAx>
      <c:valAx>
        <c:axId val="207020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019944"/>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ser>
        <c:dLbls>
          <c:showLegendKey val="0"/>
          <c:showVal val="0"/>
          <c:showCatName val="0"/>
          <c:showSerName val="0"/>
          <c:showPercent val="0"/>
          <c:showBubbleSize val="0"/>
        </c:dLbls>
        <c:axId val="207021120"/>
        <c:axId val="207021512"/>
      </c:scatterChart>
      <c:valAx>
        <c:axId val="207021120"/>
        <c:scaling>
          <c:orientation val="minMax"/>
          <c:max val="5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07021512"/>
        <c:crosses val="autoZero"/>
        <c:crossBetween val="midCat"/>
        <c:majorUnit val="10"/>
      </c:valAx>
      <c:valAx>
        <c:axId val="207021512"/>
        <c:scaling>
          <c:orientation val="minMax"/>
          <c:max val="15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021120"/>
        <c:crosses val="autoZero"/>
        <c:crossBetween val="midCat"/>
        <c:majorUnit val="2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ser>
        <c:dLbls>
          <c:showLegendKey val="0"/>
          <c:showVal val="0"/>
          <c:showCatName val="0"/>
          <c:showSerName val="0"/>
          <c:showPercent val="0"/>
          <c:showBubbleSize val="0"/>
        </c:dLbls>
        <c:axId val="207022296"/>
        <c:axId val="207022688"/>
      </c:scatterChart>
      <c:valAx>
        <c:axId val="207022296"/>
        <c:scaling>
          <c:orientation val="minMax"/>
          <c:max val="5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07022688"/>
        <c:crosses val="autoZero"/>
        <c:crossBetween val="midCat"/>
        <c:majorUnit val="10"/>
      </c:valAx>
      <c:valAx>
        <c:axId val="2070226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022296"/>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ser>
        <c:dLbls>
          <c:showLegendKey val="0"/>
          <c:showVal val="0"/>
          <c:showCatName val="0"/>
          <c:showSerName val="0"/>
          <c:showPercent val="0"/>
          <c:showBubbleSize val="0"/>
        </c:dLbls>
        <c:axId val="207556256"/>
        <c:axId val="207556648"/>
      </c:scatterChart>
      <c:valAx>
        <c:axId val="207556256"/>
        <c:scaling>
          <c:orientation val="minMax"/>
          <c:max val="5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07556648"/>
        <c:crosses val="autoZero"/>
        <c:crossBetween val="midCat"/>
        <c:majorUnit val="10"/>
      </c:valAx>
      <c:valAx>
        <c:axId val="207556648"/>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56256"/>
        <c:crosses val="autoZero"/>
        <c:crossBetween val="midCat"/>
        <c:majorUnit val="25"/>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ser>
        <c:dLbls>
          <c:showLegendKey val="0"/>
          <c:showVal val="0"/>
          <c:showCatName val="0"/>
          <c:showSerName val="0"/>
          <c:showPercent val="0"/>
          <c:showBubbleSize val="0"/>
        </c:dLbls>
        <c:axId val="207557432"/>
        <c:axId val="207557824"/>
      </c:scatterChart>
      <c:valAx>
        <c:axId val="207557432"/>
        <c:scaling>
          <c:orientation val="minMax"/>
          <c:max val="5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07557824"/>
        <c:crosses val="autoZero"/>
        <c:crossBetween val="midCat"/>
        <c:majorUnit val="10"/>
      </c:valAx>
      <c:valAx>
        <c:axId val="207557824"/>
        <c:scaling>
          <c:orientation val="minMax"/>
          <c:max val="1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57432"/>
        <c:crosses val="autoZero"/>
        <c:crossBetween val="midCat"/>
        <c:majorUnit val="2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5603674540683"/>
          <c:y val="6.1280005562218638E-2"/>
          <c:w val="0.81434886264216988"/>
          <c:h val="0.7448189671655282"/>
        </c:manualLayout>
      </c:layout>
      <c:scatterChart>
        <c:scatterStyle val="lineMarker"/>
        <c:varyColors val="0"/>
        <c:ser>
          <c:idx val="8"/>
          <c:order val="0"/>
          <c:tx>
            <c:strRef>
              <c:f>MANUAL!$K$194:$K$195</c:f>
              <c:strCache>
                <c:ptCount val="2"/>
                <c:pt idx="0">
                  <c:v>HS20</c:v>
                </c:pt>
                <c:pt idx="1">
                  <c:v>Moment</c:v>
                </c:pt>
              </c:strCache>
            </c:strRef>
          </c:tx>
          <c:spPr>
            <a:ln w="19050" cap="rnd">
              <a:solidFill>
                <a:schemeClr val="tx1"/>
              </a:solidFill>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MANUAL!$K$196:$K$209</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ser>
        <c:ser>
          <c:idx val="9"/>
          <c:order val="1"/>
          <c:tx>
            <c:strRef>
              <c:f>MANUAL!$L$194:$L$195</c:f>
              <c:strCache>
                <c:ptCount val="2"/>
                <c:pt idx="0">
                  <c:v>HS20</c:v>
                </c:pt>
                <c:pt idx="1">
                  <c:v>Shear</c:v>
                </c:pt>
              </c:strCache>
            </c:strRef>
          </c:tx>
          <c:spPr>
            <a:ln w="19050" cap="rnd">
              <a:solidFill>
                <a:schemeClr val="tx1"/>
              </a:solidFill>
              <a:prstDash val="sysDash"/>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MANUAL!$L$196:$L$209</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ser>
        <c:ser>
          <c:idx val="4"/>
          <c:order val="2"/>
          <c:tx>
            <c:strRef>
              <c:f>MANUAL!$G$194:$G$195</c:f>
              <c:strCache>
                <c:ptCount val="2"/>
                <c:pt idx="0">
                  <c:v>HL93</c:v>
                </c:pt>
                <c:pt idx="1">
                  <c:v>Moment</c:v>
                </c:pt>
              </c:strCache>
            </c:strRef>
          </c:tx>
          <c:spPr>
            <a:ln w="19050" cap="rnd">
              <a:solidFill>
                <a:srgbClr val="000099"/>
              </a:solidFill>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MANUAL!$G$196:$G$209</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ser>
        <c:ser>
          <c:idx val="5"/>
          <c:order val="3"/>
          <c:tx>
            <c:strRef>
              <c:f>MANUAL!$H$194:$H$195</c:f>
              <c:strCache>
                <c:ptCount val="2"/>
                <c:pt idx="0">
                  <c:v>HL93</c:v>
                </c:pt>
                <c:pt idx="1">
                  <c:v>Shear</c:v>
                </c:pt>
              </c:strCache>
            </c:strRef>
          </c:tx>
          <c:spPr>
            <a:ln w="19050" cap="rnd">
              <a:solidFill>
                <a:srgbClr val="000099"/>
              </a:solidFill>
              <a:prstDash val="sysDash"/>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MANUAL!$H$196:$H$209</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ser>
        <c:ser>
          <c:idx val="6"/>
          <c:order val="4"/>
          <c:tx>
            <c:strRef>
              <c:f>MANUAL!$I$194:$I$195</c:f>
              <c:strCache>
                <c:ptCount val="2"/>
                <c:pt idx="0">
                  <c:v>FL120</c:v>
                </c:pt>
                <c:pt idx="1">
                  <c:v>Moment</c:v>
                </c:pt>
              </c:strCache>
            </c:strRef>
          </c:tx>
          <c:spPr>
            <a:ln w="19050" cap="rnd">
              <a:solidFill>
                <a:srgbClr val="FF0000"/>
              </a:solidFill>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MANUAL!$I$196:$I$209</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ser>
        <c:ser>
          <c:idx val="7"/>
          <c:order val="5"/>
          <c:tx>
            <c:strRef>
              <c:f>MANUAL!$J$194:$J$195</c:f>
              <c:strCache>
                <c:ptCount val="2"/>
                <c:pt idx="0">
                  <c:v>FL120</c:v>
                </c:pt>
                <c:pt idx="1">
                  <c:v>Shear</c:v>
                </c:pt>
              </c:strCache>
            </c:strRef>
          </c:tx>
          <c:spPr>
            <a:ln w="19050" cap="rnd">
              <a:solidFill>
                <a:srgbClr val="FF0000"/>
              </a:solidFill>
              <a:prstDash val="sysDash"/>
              <a:round/>
            </a:ln>
            <a:effectLst/>
          </c:spPr>
          <c:marker>
            <c:symbol val="none"/>
          </c:marker>
          <c:xVal>
            <c:numRef>
              <c:f>MANUAL!$B$196:$B$209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MANUAL!$J$196:$J$209</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ser>
        <c:dLbls>
          <c:showLegendKey val="0"/>
          <c:showVal val="0"/>
          <c:showCatName val="0"/>
          <c:showSerName val="0"/>
          <c:showPercent val="0"/>
          <c:showBubbleSize val="0"/>
        </c:dLbls>
        <c:axId val="207558608"/>
        <c:axId val="207559000"/>
      </c:scatterChart>
      <c:valAx>
        <c:axId val="20755860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Span Length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07559000"/>
        <c:crosses val="autoZero"/>
        <c:crossBetween val="midCat"/>
      </c:valAx>
      <c:valAx>
        <c:axId val="207559000"/>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Rating Factor Needed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7558608"/>
        <c:crosses val="autoZero"/>
        <c:crossBetween val="midCat"/>
      </c:valAx>
      <c:spPr>
        <a:noFill/>
        <a:ln w="12700">
          <a:noFill/>
        </a:ln>
        <a:effectLst/>
      </c:spPr>
    </c:plotArea>
    <c:legend>
      <c:legendPos val="r"/>
      <c:layout>
        <c:manualLayout>
          <c:xMode val="edge"/>
          <c:yMode val="edge"/>
          <c:x val="0.53728768817690897"/>
          <c:y val="0.59333884734996356"/>
          <c:w val="0.40872386641325009"/>
          <c:h val="0.19265974106177905"/>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0.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chart" Target="../charts/chart9.xml"/><Relationship Id="rId5" Type="http://schemas.openxmlformats.org/officeDocument/2006/relationships/chart" Target="../charts/chart4.xml"/><Relationship Id="rId10" Type="http://schemas.openxmlformats.org/officeDocument/2006/relationships/image" Target="../media/image2.png"/><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647700</xdr:colOff>
      <xdr:row>52</xdr:row>
      <xdr:rowOff>9525</xdr:rowOff>
    </xdr:from>
    <xdr:to>
      <xdr:col>4</xdr:col>
      <xdr:colOff>76200</xdr:colOff>
      <xdr:row>53</xdr:row>
      <xdr:rowOff>19050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6792575"/>
          <a:ext cx="857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647700</xdr:colOff>
      <xdr:row>52</xdr:row>
      <xdr:rowOff>9525</xdr:rowOff>
    </xdr:from>
    <xdr:to>
      <xdr:col>4</xdr:col>
      <xdr:colOff>76200</xdr:colOff>
      <xdr:row>53</xdr:row>
      <xdr:rowOff>19050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6163925"/>
          <a:ext cx="857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419100</xdr:colOff>
      <xdr:row>152</xdr:row>
      <xdr:rowOff>285750</xdr:rowOff>
    </xdr:from>
    <xdr:to>
      <xdr:col>33</xdr:col>
      <xdr:colOff>476250</xdr:colOff>
      <xdr:row>169</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85725</xdr:colOff>
      <xdr:row>152</xdr:row>
      <xdr:rowOff>276224</xdr:rowOff>
    </xdr:from>
    <xdr:to>
      <xdr:col>43</xdr:col>
      <xdr:colOff>0</xdr:colOff>
      <xdr:row>169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171450</xdr:colOff>
      <xdr:row>172</xdr:row>
      <xdr:rowOff>0</xdr:rowOff>
    </xdr:from>
    <xdr:to>
      <xdr:col>42</xdr:col>
      <xdr:colOff>638176</xdr:colOff>
      <xdr:row>188</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457200</xdr:colOff>
      <xdr:row>172</xdr:row>
      <xdr:rowOff>0</xdr:rowOff>
    </xdr:from>
    <xdr:to>
      <xdr:col>33</xdr:col>
      <xdr:colOff>514350</xdr:colOff>
      <xdr:row>188</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0</xdr:colOff>
      <xdr:row>153</xdr:row>
      <xdr:rowOff>1</xdr:rowOff>
    </xdr:from>
    <xdr:to>
      <xdr:col>52</xdr:col>
      <xdr:colOff>0</xdr:colOff>
      <xdr:row>169</xdr:row>
      <xdr:rowOff>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53</xdr:col>
      <xdr:colOff>1</xdr:colOff>
      <xdr:row>153</xdr:row>
      <xdr:rowOff>1</xdr:rowOff>
    </xdr:from>
    <xdr:to>
      <xdr:col>61</xdr:col>
      <xdr:colOff>1</xdr:colOff>
      <xdr:row>169</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714374</xdr:colOff>
      <xdr:row>172</xdr:row>
      <xdr:rowOff>0</xdr:rowOff>
    </xdr:from>
    <xdr:to>
      <xdr:col>61</xdr:col>
      <xdr:colOff>0</xdr:colOff>
      <xdr:row>188</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44</xdr:col>
      <xdr:colOff>0</xdr:colOff>
      <xdr:row>172</xdr:row>
      <xdr:rowOff>0</xdr:rowOff>
    </xdr:from>
    <xdr:to>
      <xdr:col>52</xdr:col>
      <xdr:colOff>0</xdr:colOff>
      <xdr:row>188</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7</xdr:col>
      <xdr:colOff>166888</xdr:colOff>
      <xdr:row>137</xdr:row>
      <xdr:rowOff>304800</xdr:rowOff>
    </xdr:from>
    <xdr:to>
      <xdr:col>10</xdr:col>
      <xdr:colOff>440911</xdr:colOff>
      <xdr:row>148</xdr:row>
      <xdr:rowOff>28575</xdr:rowOff>
    </xdr:to>
    <xdr:pic>
      <xdr:nvPicPr>
        <xdr:cNvPr id="14" name="Picture 13"/>
        <xdr:cNvPicPr>
          <a:picLocks noChangeAspect="1"/>
        </xdr:cNvPicPr>
      </xdr:nvPicPr>
      <xdr:blipFill>
        <a:blip xmlns:r="http://schemas.openxmlformats.org/officeDocument/2006/relationships" r:embed="rId10"/>
        <a:stretch>
          <a:fillRect/>
        </a:stretch>
      </xdr:blipFill>
      <xdr:spPr>
        <a:xfrm>
          <a:off x="4481713" y="41538525"/>
          <a:ext cx="2417148" cy="2886075"/>
        </a:xfrm>
        <a:prstGeom prst="rect">
          <a:avLst/>
        </a:prstGeom>
      </xdr:spPr>
    </xdr:pic>
    <xdr:clientData/>
  </xdr:twoCellAnchor>
  <xdr:twoCellAnchor>
    <xdr:from>
      <xdr:col>35</xdr:col>
      <xdr:colOff>0</xdr:colOff>
      <xdr:row>210</xdr:row>
      <xdr:rowOff>0</xdr:rowOff>
    </xdr:from>
    <xdr:to>
      <xdr:col>44</xdr:col>
      <xdr:colOff>114300</xdr:colOff>
      <xdr:row>224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0</xdr:colOff>
      <xdr:row>210</xdr:row>
      <xdr:rowOff>0</xdr:rowOff>
    </xdr:from>
    <xdr:to>
      <xdr:col>34</xdr:col>
      <xdr:colOff>0</xdr:colOff>
      <xdr:row>224</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t.state.fl.us/statemaintenanceoffice/LoadRating.s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119"/>
  <sheetViews>
    <sheetView tabSelected="1" view="pageBreakPreview" zoomScaleNormal="100" zoomScaleSheetLayoutView="100" workbookViewId="0">
      <selection activeCell="D2" sqref="D2:F2"/>
    </sheetView>
  </sheetViews>
  <sheetFormatPr defaultColWidth="7.7109375" defaultRowHeight="20.100000000000001" customHeight="1"/>
  <cols>
    <col min="1" max="1" width="2.7109375" style="7" customWidth="1"/>
    <col min="2" max="15" width="7.28515625" style="5" customWidth="1"/>
    <col min="16" max="16" width="2.7109375" style="5" customWidth="1"/>
    <col min="17" max="18" width="7.7109375" style="5" hidden="1" customWidth="1"/>
    <col min="19" max="35" width="7.7109375" style="24" hidden="1" customWidth="1"/>
    <col min="36" max="36" width="7.7109375" style="266" customWidth="1"/>
    <col min="37" max="37" width="7.7109375" style="26"/>
    <col min="38" max="39" width="7.7109375" style="1"/>
    <col min="40" max="40" width="7.7109375" style="1" customWidth="1"/>
    <col min="41" max="57" width="7.7109375" style="1"/>
    <col min="58" max="1027" width="7.7109375" style="5"/>
    <col min="1028" max="16384" width="7.7109375" style="7"/>
  </cols>
  <sheetData>
    <row r="1" spans="1:83" ht="20.100000000000001" customHeight="1" thickBot="1">
      <c r="A1" s="31"/>
      <c r="B1" s="31"/>
      <c r="C1" s="31"/>
      <c r="D1" s="31"/>
      <c r="E1" s="31"/>
      <c r="F1" s="31"/>
      <c r="G1" s="31"/>
      <c r="H1" s="31"/>
      <c r="I1" s="31"/>
      <c r="J1" s="31"/>
      <c r="K1" s="31"/>
      <c r="L1" s="31"/>
      <c r="M1" s="31"/>
      <c r="N1" s="31"/>
      <c r="O1" s="31"/>
      <c r="P1" s="31"/>
      <c r="Q1" s="7"/>
      <c r="R1" s="7"/>
      <c r="S1" s="25"/>
      <c r="T1" s="25"/>
      <c r="U1" s="25"/>
      <c r="V1" s="25"/>
      <c r="W1" s="25"/>
      <c r="X1" s="25"/>
      <c r="Y1" s="25"/>
      <c r="Z1" s="25"/>
      <c r="AA1" s="25"/>
      <c r="AB1" s="25"/>
      <c r="AC1" s="25"/>
      <c r="AD1" s="25"/>
      <c r="AE1" s="25"/>
      <c r="AF1" s="25"/>
      <c r="AG1" s="25"/>
      <c r="AH1" s="25"/>
      <c r="AI1" s="25"/>
      <c r="AJ1" s="502"/>
    </row>
    <row r="2" spans="1:83" ht="20.100000000000001" customHeight="1">
      <c r="A2" s="31"/>
      <c r="B2" s="10" t="s">
        <v>9</v>
      </c>
      <c r="C2" s="27"/>
      <c r="D2" s="572"/>
      <c r="E2" s="572"/>
      <c r="F2" s="572"/>
      <c r="G2" s="574" t="s">
        <v>113</v>
      </c>
      <c r="H2" s="574"/>
      <c r="I2" s="575" t="s">
        <v>124</v>
      </c>
      <c r="J2" s="575"/>
      <c r="K2" s="576"/>
      <c r="L2" s="578" t="str">
        <f>"FDOT Bridge Load Rating Summary Form (Page 1 of "&amp;V7&amp;")"</f>
        <v>FDOT Bridge Load Rating Summary Form (Page 1 of 1)</v>
      </c>
      <c r="M2" s="578"/>
      <c r="N2" s="578"/>
      <c r="O2" s="579"/>
      <c r="P2" s="28"/>
      <c r="Q2" s="28"/>
      <c r="R2" s="29"/>
      <c r="S2" s="29"/>
      <c r="T2" s="29"/>
      <c r="U2" s="29"/>
      <c r="V2" s="29"/>
      <c r="W2" s="29"/>
      <c r="X2" s="32"/>
      <c r="Y2" s="32"/>
      <c r="Z2" s="32"/>
      <c r="AA2" s="32"/>
      <c r="AB2" s="32"/>
      <c r="AC2" s="32"/>
      <c r="AD2" s="32"/>
      <c r="AE2" s="32"/>
      <c r="AF2" s="32"/>
      <c r="AG2" s="32"/>
      <c r="AH2" s="32"/>
      <c r="AI2" s="173"/>
      <c r="AJ2" s="499"/>
      <c r="AK2" s="355" t="s">
        <v>315</v>
      </c>
      <c r="AV2" s="7"/>
      <c r="AW2" s="7"/>
      <c r="AX2" s="7"/>
      <c r="AY2" s="7"/>
      <c r="AZ2" s="7"/>
      <c r="BA2" s="7"/>
      <c r="BB2" s="7"/>
      <c r="BC2" s="7"/>
      <c r="BD2" s="7"/>
      <c r="BE2" s="7"/>
      <c r="BF2" s="7"/>
      <c r="BG2" s="7"/>
      <c r="BH2" s="7"/>
      <c r="BI2" s="7"/>
      <c r="BJ2" s="7"/>
      <c r="BK2" s="30"/>
    </row>
    <row r="3" spans="1:83" ht="20.100000000000001" customHeight="1">
      <c r="A3" s="31"/>
      <c r="B3" s="11" t="s">
        <v>11</v>
      </c>
      <c r="C3" s="31"/>
      <c r="D3" s="595"/>
      <c r="E3" s="595"/>
      <c r="F3" s="595"/>
      <c r="G3" s="595"/>
      <c r="H3" s="595"/>
      <c r="I3" s="595"/>
      <c r="J3" s="595"/>
      <c r="K3" s="596"/>
      <c r="L3" s="581"/>
      <c r="M3" s="581"/>
      <c r="N3" s="581"/>
      <c r="O3" s="582"/>
      <c r="P3" s="28"/>
      <c r="Q3" s="28"/>
      <c r="R3" s="29"/>
      <c r="S3" s="29"/>
      <c r="T3" s="29"/>
      <c r="U3" s="29"/>
      <c r="V3" s="29"/>
      <c r="W3" s="29"/>
      <c r="X3" s="32"/>
      <c r="Y3" s="32"/>
      <c r="Z3" s="32"/>
      <c r="AA3" s="32"/>
      <c r="AB3" s="32"/>
      <c r="AC3" s="32"/>
      <c r="AD3" s="32"/>
      <c r="AE3" s="32"/>
      <c r="AF3" s="32"/>
      <c r="AG3" s="32"/>
      <c r="AH3" s="32"/>
      <c r="AI3" s="173"/>
      <c r="AJ3" s="499"/>
      <c r="AK3" s="16" t="s">
        <v>403</v>
      </c>
      <c r="AV3" s="7"/>
      <c r="AW3" s="7"/>
      <c r="AX3" s="7"/>
      <c r="AY3" s="7"/>
      <c r="AZ3" s="7"/>
      <c r="BA3" s="7"/>
      <c r="BB3" s="7"/>
      <c r="BC3" s="7"/>
      <c r="BD3" s="7"/>
      <c r="BE3" s="7"/>
      <c r="BF3" s="7"/>
      <c r="BG3" s="7"/>
      <c r="BH3" s="7"/>
      <c r="BI3" s="7"/>
      <c r="BJ3" s="7"/>
      <c r="BK3" s="30"/>
    </row>
    <row r="4" spans="1:83" ht="20.100000000000001" customHeight="1" thickBot="1">
      <c r="A4" s="31"/>
      <c r="B4" s="12" t="s">
        <v>12</v>
      </c>
      <c r="C4" s="33"/>
      <c r="D4" s="597"/>
      <c r="E4" s="597"/>
      <c r="F4" s="597"/>
      <c r="G4" s="597"/>
      <c r="H4" s="597"/>
      <c r="I4" s="597"/>
      <c r="J4" s="597"/>
      <c r="K4" s="598"/>
      <c r="L4" s="584"/>
      <c r="M4" s="584"/>
      <c r="N4" s="584"/>
      <c r="O4" s="585"/>
      <c r="P4" s="28"/>
      <c r="Q4" s="28"/>
      <c r="R4" s="29"/>
      <c r="S4" s="29"/>
      <c r="T4" s="29"/>
      <c r="U4" s="29"/>
      <c r="V4" s="29"/>
      <c r="W4" s="29"/>
      <c r="X4" s="32"/>
      <c r="Y4" s="32"/>
      <c r="Z4" s="32"/>
      <c r="AA4" s="32"/>
      <c r="AB4" s="32"/>
      <c r="AC4" s="32"/>
      <c r="AD4" s="32"/>
      <c r="AE4" s="32"/>
      <c r="AF4" s="32"/>
      <c r="AG4" s="32"/>
      <c r="AH4" s="32"/>
      <c r="AI4" s="173"/>
      <c r="AJ4" s="499"/>
      <c r="AK4" s="518" t="s">
        <v>404</v>
      </c>
      <c r="AL4" s="519"/>
      <c r="AM4" s="519"/>
      <c r="AN4" s="519"/>
      <c r="AO4" s="519"/>
      <c r="AP4" s="519"/>
      <c r="AQ4" s="519"/>
      <c r="AR4" s="519"/>
      <c r="AS4" s="519"/>
      <c r="AT4" s="520"/>
      <c r="AU4" s="520"/>
      <c r="AV4" s="521"/>
      <c r="AW4" s="521"/>
      <c r="AX4" s="7"/>
      <c r="AY4" s="7"/>
      <c r="AZ4" s="7"/>
      <c r="BA4" s="7"/>
      <c r="BB4" s="7"/>
      <c r="BC4" s="7"/>
      <c r="BD4" s="7"/>
      <c r="BE4" s="7"/>
      <c r="BF4" s="7"/>
      <c r="BG4" s="7"/>
      <c r="BH4" s="7"/>
      <c r="BI4" s="7"/>
      <c r="BJ4" s="7"/>
      <c r="BK4" s="34"/>
    </row>
    <row r="5" spans="1:83" ht="20.100000000000001" customHeight="1" thickBot="1">
      <c r="A5" s="31"/>
      <c r="B5" s="1"/>
      <c r="C5" s="1"/>
      <c r="D5" s="1"/>
      <c r="E5" s="1"/>
      <c r="F5" s="1"/>
      <c r="G5" s="1"/>
      <c r="H5" s="1"/>
      <c r="I5" s="1"/>
      <c r="J5" s="1"/>
      <c r="K5" s="1"/>
      <c r="L5" s="1"/>
      <c r="M5" s="1"/>
      <c r="N5" s="1"/>
      <c r="O5" s="1"/>
      <c r="P5" s="1"/>
      <c r="Q5" s="174"/>
      <c r="R5" s="35"/>
      <c r="S5" s="35"/>
      <c r="T5" s="35"/>
      <c r="U5" s="35"/>
      <c r="V5" s="35"/>
      <c r="W5" s="35"/>
      <c r="X5" s="35"/>
      <c r="Y5" s="35"/>
      <c r="Z5" s="35"/>
      <c r="AA5" s="35"/>
      <c r="AB5" s="35"/>
      <c r="AC5" s="35"/>
      <c r="AD5" s="35"/>
      <c r="AE5" s="35"/>
      <c r="AF5" s="35"/>
      <c r="AG5" s="35"/>
      <c r="AH5" s="35"/>
      <c r="AI5" s="174"/>
      <c r="AJ5" s="271"/>
      <c r="AL5" s="271"/>
      <c r="AM5" s="271"/>
      <c r="AN5" s="271"/>
      <c r="AO5" s="271"/>
      <c r="AP5" s="271"/>
      <c r="AQ5" s="271"/>
      <c r="AR5" s="271"/>
      <c r="AS5" s="271"/>
      <c r="AT5" s="28"/>
      <c r="AU5" s="28"/>
      <c r="AV5" s="7"/>
      <c r="AW5" s="7"/>
      <c r="AX5" s="7"/>
      <c r="AY5" s="7"/>
      <c r="AZ5" s="7"/>
      <c r="BA5" s="7"/>
      <c r="BB5" s="7"/>
      <c r="BC5" s="7"/>
      <c r="BD5" s="7"/>
      <c r="BE5" s="7"/>
      <c r="BF5" s="7"/>
      <c r="BG5" s="7"/>
      <c r="BH5" s="7"/>
      <c r="BI5" s="7"/>
      <c r="BJ5" s="7"/>
      <c r="BK5" s="37"/>
    </row>
    <row r="6" spans="1:83" ht="20.100000000000001" customHeight="1" thickBot="1">
      <c r="A6" s="31"/>
      <c r="B6" s="613" t="s">
        <v>13</v>
      </c>
      <c r="C6" s="599" t="s">
        <v>13</v>
      </c>
      <c r="D6" s="599" t="s">
        <v>118</v>
      </c>
      <c r="E6" s="599" t="s">
        <v>120</v>
      </c>
      <c r="F6" s="599"/>
      <c r="G6" s="599"/>
      <c r="H6" s="599" t="s">
        <v>15</v>
      </c>
      <c r="I6" s="599" t="s">
        <v>14</v>
      </c>
      <c r="J6" s="599" t="s">
        <v>301</v>
      </c>
      <c r="K6" s="599" t="s">
        <v>16</v>
      </c>
      <c r="L6" s="599" t="s">
        <v>302</v>
      </c>
      <c r="M6" s="599"/>
      <c r="N6" s="599"/>
      <c r="O6" s="601" t="s">
        <v>300</v>
      </c>
      <c r="P6" s="28"/>
      <c r="Q6" s="28"/>
      <c r="R6" s="603" t="s">
        <v>295</v>
      </c>
      <c r="S6" s="603"/>
      <c r="T6" s="603"/>
      <c r="U6" s="267"/>
      <c r="V6" s="603" t="s">
        <v>296</v>
      </c>
      <c r="W6" s="603"/>
      <c r="X6" s="603"/>
      <c r="Y6" s="317"/>
      <c r="Z6" s="317"/>
      <c r="AA6" s="317"/>
      <c r="AB6" s="317"/>
      <c r="AC6" s="317"/>
      <c r="AD6" s="317"/>
      <c r="AE6" s="317"/>
      <c r="AF6" s="317"/>
      <c r="AG6" s="317"/>
      <c r="AH6" s="173"/>
      <c r="AI6" s="173"/>
      <c r="AJ6" s="499"/>
      <c r="AK6" s="270"/>
      <c r="AL6" s="271"/>
      <c r="AM6" s="271"/>
      <c r="AN6" s="271"/>
      <c r="AO6" s="271"/>
      <c r="AQ6" s="271"/>
      <c r="AR6" s="271"/>
      <c r="AS6" s="271"/>
      <c r="AT6" s="28"/>
      <c r="AU6" s="28"/>
      <c r="AV6" s="7"/>
      <c r="AW6" s="7"/>
      <c r="AX6" s="7"/>
      <c r="AY6" s="7"/>
      <c r="AZ6" s="7"/>
      <c r="BA6" s="7"/>
      <c r="BB6" s="7"/>
      <c r="BC6" s="7"/>
      <c r="BD6" s="7"/>
      <c r="BE6" s="7"/>
      <c r="BF6" s="7"/>
      <c r="BG6" s="7"/>
      <c r="BH6" s="7"/>
      <c r="BI6" s="7"/>
      <c r="BJ6" s="7"/>
      <c r="BK6" s="37"/>
    </row>
    <row r="7" spans="1:83" ht="20.100000000000001" customHeight="1">
      <c r="A7" s="31"/>
      <c r="B7" s="614"/>
      <c r="C7" s="600"/>
      <c r="D7" s="600"/>
      <c r="E7" s="600"/>
      <c r="F7" s="600"/>
      <c r="G7" s="600"/>
      <c r="H7" s="600"/>
      <c r="I7" s="600"/>
      <c r="J7" s="600"/>
      <c r="K7" s="600"/>
      <c r="L7" s="600"/>
      <c r="M7" s="600"/>
      <c r="N7" s="600"/>
      <c r="O7" s="602"/>
      <c r="P7" s="28"/>
      <c r="Q7" s="28"/>
      <c r="R7" s="607" t="s">
        <v>275</v>
      </c>
      <c r="S7" s="609" t="s">
        <v>281</v>
      </c>
      <c r="T7" s="611" t="s">
        <v>276</v>
      </c>
      <c r="U7" s="266"/>
      <c r="V7" s="327">
        <f>IF(OR(MID(E30,1,3)="Yes",MID(E31,1,3)="Yes"),2,1)</f>
        <v>1</v>
      </c>
      <c r="W7" s="328" t="s">
        <v>311</v>
      </c>
      <c r="X7" s="329"/>
      <c r="Y7" s="330"/>
      <c r="Z7" s="330"/>
      <c r="AA7" s="330"/>
      <c r="AB7" s="330"/>
      <c r="AC7" s="330"/>
      <c r="AD7" s="330"/>
      <c r="AE7" s="330"/>
      <c r="AF7" s="330"/>
      <c r="AG7" s="331"/>
      <c r="AH7" s="268"/>
      <c r="AI7" s="268"/>
      <c r="AJ7" s="268"/>
      <c r="AK7" s="270"/>
      <c r="AL7" s="272"/>
      <c r="AM7" s="273"/>
      <c r="AN7" s="272"/>
      <c r="AO7" s="272"/>
      <c r="AQ7" s="275"/>
      <c r="AR7" s="271"/>
      <c r="AS7" s="271"/>
      <c r="AT7" s="28"/>
      <c r="AU7" s="28"/>
      <c r="AV7" s="7"/>
      <c r="AW7" s="7"/>
      <c r="AX7" s="7"/>
      <c r="AY7" s="7"/>
      <c r="AZ7" s="7"/>
      <c r="BA7" s="7"/>
      <c r="BB7" s="7"/>
      <c r="BC7" s="7"/>
      <c r="BD7" s="7"/>
      <c r="BE7" s="7"/>
      <c r="BF7" s="7"/>
      <c r="BG7" s="7"/>
      <c r="BH7" s="7"/>
      <c r="BI7" s="7"/>
      <c r="BJ7" s="7"/>
      <c r="BK7" s="37"/>
    </row>
    <row r="8" spans="1:83" ht="20.100000000000001" customHeight="1">
      <c r="A8" s="31"/>
      <c r="B8" s="296" t="s">
        <v>17</v>
      </c>
      <c r="C8" s="297" t="s">
        <v>18</v>
      </c>
      <c r="D8" s="297" t="s">
        <v>132</v>
      </c>
      <c r="E8" s="298" t="s">
        <v>153</v>
      </c>
      <c r="F8" s="299"/>
      <c r="G8" s="300" t="s">
        <v>123</v>
      </c>
      <c r="H8" s="297" t="str">
        <f>IF(OR($I$2="Load Factor (LFR)",$I$2="Allowable Stress (AS)"),"DL","DC")</f>
        <v>DC</v>
      </c>
      <c r="I8" s="297" t="s">
        <v>0</v>
      </c>
      <c r="J8" s="297" t="s">
        <v>19</v>
      </c>
      <c r="K8" s="297" t="s">
        <v>20</v>
      </c>
      <c r="L8" s="625" t="s">
        <v>22</v>
      </c>
      <c r="M8" s="625"/>
      <c r="N8" s="625"/>
      <c r="O8" s="301" t="s">
        <v>21</v>
      </c>
      <c r="P8" s="28"/>
      <c r="Q8" s="28"/>
      <c r="R8" s="608"/>
      <c r="S8" s="610"/>
      <c r="T8" s="612"/>
      <c r="U8" s="266"/>
      <c r="V8" s="320">
        <f>IF(V7=1,40,80)</f>
        <v>40</v>
      </c>
      <c r="W8" s="318" t="s">
        <v>312</v>
      </c>
      <c r="X8" s="205"/>
      <c r="Y8" s="203"/>
      <c r="Z8" s="203"/>
      <c r="AA8" s="203"/>
      <c r="AB8" s="203"/>
      <c r="AC8" s="203"/>
      <c r="AD8" s="203"/>
      <c r="AE8" s="203"/>
      <c r="AF8" s="203"/>
      <c r="AG8" s="321"/>
      <c r="AH8" s="268"/>
      <c r="AI8" s="268"/>
      <c r="AJ8" s="268"/>
      <c r="AK8" s="356" t="s">
        <v>316</v>
      </c>
      <c r="AL8" s="272"/>
      <c r="AM8" s="273"/>
      <c r="AN8" s="272"/>
      <c r="AO8" s="272"/>
      <c r="AP8" s="274"/>
      <c r="AQ8" s="275"/>
      <c r="AR8" s="276"/>
      <c r="AS8" s="276"/>
      <c r="AT8" s="28"/>
      <c r="AU8" s="28"/>
      <c r="AV8" s="7"/>
      <c r="AW8" s="7"/>
      <c r="AX8" s="7"/>
      <c r="AY8" s="7"/>
      <c r="AZ8" s="7"/>
      <c r="BA8" s="7"/>
      <c r="BB8" s="7"/>
      <c r="BC8" s="7"/>
      <c r="BD8" s="7"/>
      <c r="BE8" s="7"/>
      <c r="BF8" s="7"/>
      <c r="BG8" s="7"/>
      <c r="BH8" s="7"/>
      <c r="BI8" s="7"/>
      <c r="BJ8" s="7"/>
      <c r="BK8" s="37"/>
    </row>
    <row r="9" spans="1:83" ht="20.100000000000001" customHeight="1">
      <c r="A9" s="31"/>
      <c r="B9" s="176" t="s">
        <v>142</v>
      </c>
      <c r="C9" s="177" t="str">
        <f>IF(MID($I$2,1,4)="LRFR","HL93","HS20")</f>
        <v>HS20</v>
      </c>
      <c r="D9" s="178">
        <v>36</v>
      </c>
      <c r="E9" s="604" t="s">
        <v>153</v>
      </c>
      <c r="F9" s="605"/>
      <c r="G9" s="193" t="s">
        <v>131</v>
      </c>
      <c r="H9" s="58" t="str">
        <f ca="1">OFFSET(MANUAL!$R$5,S9,-1)</f>
        <v>NA</v>
      </c>
      <c r="I9" s="204" t="str">
        <f ca="1">OFFSET(MANUAL!$R$5,S9,SUMMARY!T9)</f>
        <v>NA</v>
      </c>
      <c r="J9" s="59"/>
      <c r="K9" s="59"/>
      <c r="L9" s="606"/>
      <c r="M9" s="606"/>
      <c r="N9" s="606"/>
      <c r="O9" s="179">
        <f>MIN(K9:K9)*D9</f>
        <v>0</v>
      </c>
      <c r="P9" s="28"/>
      <c r="Q9" s="28"/>
      <c r="R9" s="312" t="str">
        <f>IF(G9="NA","NA",IF(MID(I$2,1,3)="ASR","ASR",MID(I$2,1,4)&amp;MID(E9,1,3)&amp;MID(G9,1,3)))</f>
        <v>TypeMemLim</v>
      </c>
      <c r="S9" s="206">
        <f>IF(ISERROR(VLOOKUP(R9,MANUAL!O$5:P$53,2,FALSE))=TRUE,MANUAL!P$46,VLOOKUP(R9,MANUAL!O$5:P$53,2,FALSE))</f>
        <v>41</v>
      </c>
      <c r="T9" s="313">
        <v>0</v>
      </c>
      <c r="U9" s="266"/>
      <c r="V9" s="322" t="s">
        <v>297</v>
      </c>
      <c r="W9" s="205"/>
      <c r="X9" s="205"/>
      <c r="Y9" s="203"/>
      <c r="Z9" s="319"/>
      <c r="AA9" s="203"/>
      <c r="AB9" s="203"/>
      <c r="AC9" s="203"/>
      <c r="AD9" s="203"/>
      <c r="AE9" s="203"/>
      <c r="AF9" s="203"/>
      <c r="AG9" s="321"/>
      <c r="AH9" s="268"/>
      <c r="AI9" s="268"/>
      <c r="AJ9" s="268"/>
      <c r="AK9" s="271"/>
      <c r="AL9" s="456"/>
      <c r="AM9" s="269"/>
      <c r="AO9" s="269"/>
      <c r="AP9" s="269"/>
      <c r="AQ9" s="277"/>
      <c r="AR9" s="276"/>
      <c r="AS9" s="278"/>
      <c r="AT9" s="28"/>
      <c r="AU9" s="28"/>
      <c r="AV9" s="7"/>
      <c r="AW9" s="7"/>
      <c r="AX9" s="7"/>
      <c r="AY9" s="7"/>
      <c r="AZ9" s="7"/>
      <c r="BA9" s="7"/>
      <c r="BB9" s="7"/>
      <c r="BC9" s="7"/>
      <c r="BD9" s="7"/>
      <c r="BE9" s="7"/>
      <c r="BF9" s="7"/>
      <c r="BG9" s="7"/>
      <c r="BH9" s="7"/>
      <c r="BI9" s="7"/>
      <c r="BJ9" s="7"/>
      <c r="BK9" s="37"/>
      <c r="BL9" s="39"/>
      <c r="BX9" s="7"/>
      <c r="BY9" s="7"/>
      <c r="CE9" s="7"/>
    </row>
    <row r="10" spans="1:83" ht="20.100000000000001" customHeight="1" thickBot="1">
      <c r="A10" s="31"/>
      <c r="B10" s="176" t="s">
        <v>143</v>
      </c>
      <c r="C10" s="177" t="str">
        <f>IF(MID($I$2,1,4)="LRFR","HL93","HS20")</f>
        <v>HS20</v>
      </c>
      <c r="D10" s="180">
        <v>36</v>
      </c>
      <c r="E10" s="604" t="s">
        <v>153</v>
      </c>
      <c r="F10" s="605"/>
      <c r="G10" s="193" t="s">
        <v>131</v>
      </c>
      <c r="H10" s="58" t="str">
        <f ca="1">OFFSET(MANUAL!$R$5,S10,-1)</f>
        <v>NA</v>
      </c>
      <c r="I10" s="204" t="str">
        <f ca="1">OFFSET(MANUAL!$R$5,S10,SUMMARY!T10)</f>
        <v>NA</v>
      </c>
      <c r="J10" s="59"/>
      <c r="K10" s="59"/>
      <c r="L10" s="606"/>
      <c r="M10" s="606"/>
      <c r="N10" s="606"/>
      <c r="O10" s="179">
        <f>MIN(K10:K10)*D10</f>
        <v>0</v>
      </c>
      <c r="P10" s="28"/>
      <c r="Q10" s="28"/>
      <c r="R10" s="312" t="str">
        <f t="shared" ref="R10:R19" si="0">IF(G10="NA","NA",IF(MID(I$2,1,3)="ASR","ASR",MID(I$2,1,4)&amp;MID(E10,1,3)&amp;MID(G10,1,3)))</f>
        <v>TypeMemLim</v>
      </c>
      <c r="S10" s="206">
        <f>IF(ISERROR(VLOOKUP(R10,MANUAL!O$5:P$53,2,FALSE))=TRUE,MANUAL!P$46,VLOOKUP(R10,MANUAL!O$5:P$53,2,FALSE))</f>
        <v>41</v>
      </c>
      <c r="T10" s="313">
        <v>1</v>
      </c>
      <c r="U10" s="266"/>
      <c r="V10" s="323" t="s">
        <v>313</v>
      </c>
      <c r="W10" s="324"/>
      <c r="X10" s="324"/>
      <c r="Y10" s="324"/>
      <c r="Z10" s="325"/>
      <c r="AA10" s="324"/>
      <c r="AB10" s="324"/>
      <c r="AC10" s="324"/>
      <c r="AD10" s="324"/>
      <c r="AE10" s="324"/>
      <c r="AF10" s="324"/>
      <c r="AG10" s="326"/>
      <c r="AH10" s="268"/>
      <c r="AI10" s="268"/>
      <c r="AJ10" s="268"/>
      <c r="AK10" s="272"/>
      <c r="AL10" s="455"/>
      <c r="AM10" s="277"/>
      <c r="AO10" s="279"/>
      <c r="AP10" s="277"/>
      <c r="AQ10" s="275"/>
      <c r="AR10" s="276"/>
      <c r="AS10" s="278"/>
      <c r="AT10" s="28"/>
      <c r="AU10" s="28"/>
      <c r="AV10" s="7"/>
      <c r="AW10" s="7"/>
      <c r="AX10" s="7"/>
      <c r="AY10" s="7"/>
      <c r="AZ10" s="7"/>
      <c r="BA10" s="7"/>
      <c r="BB10" s="7"/>
      <c r="BC10" s="7"/>
      <c r="BD10" s="7"/>
      <c r="BE10" s="7"/>
      <c r="BF10" s="7"/>
      <c r="BG10" s="7"/>
      <c r="BH10" s="7"/>
      <c r="BI10" s="7"/>
      <c r="BJ10" s="7"/>
      <c r="BK10" s="37"/>
      <c r="BL10" s="39"/>
      <c r="BX10" s="7"/>
      <c r="BY10" s="7"/>
      <c r="CE10" s="7"/>
    </row>
    <row r="11" spans="1:83" ht="20.100000000000001" customHeight="1">
      <c r="A11" s="31"/>
      <c r="B11" s="176" t="s">
        <v>25</v>
      </c>
      <c r="C11" s="177" t="s">
        <v>121</v>
      </c>
      <c r="D11" s="180">
        <v>60</v>
      </c>
      <c r="E11" s="604" t="s">
        <v>153</v>
      </c>
      <c r="F11" s="605"/>
      <c r="G11" s="193" t="s">
        <v>131</v>
      </c>
      <c r="H11" s="58" t="str">
        <f ca="1">OFFSET(MANUAL!$R$5,S11,-1)</f>
        <v>NA</v>
      </c>
      <c r="I11" s="204" t="str">
        <f ca="1">OFFSET(MANUAL!$R$5,S11,SUMMARY!T11)</f>
        <v>NA</v>
      </c>
      <c r="J11" s="59"/>
      <c r="K11" s="59"/>
      <c r="L11" s="606"/>
      <c r="M11" s="606"/>
      <c r="N11" s="606"/>
      <c r="O11" s="179">
        <f>IF(MID($I$2,1,4)="LRFR",K11*D11,-1)</f>
        <v>-1</v>
      </c>
      <c r="P11" s="28"/>
      <c r="Q11" s="28"/>
      <c r="R11" s="312" t="str">
        <f t="shared" si="0"/>
        <v>TypeMemLim</v>
      </c>
      <c r="S11" s="206">
        <f>IF(ISERROR(VLOOKUP(R11,MANUAL!O$5:P$53,2,FALSE))=TRUE,MANUAL!P$46,VLOOKUP(R11,MANUAL!O$5:P$53,2,FALSE))</f>
        <v>41</v>
      </c>
      <c r="T11" s="313">
        <v>3</v>
      </c>
      <c r="U11" s="266"/>
      <c r="V11" s="268"/>
      <c r="W11" s="268"/>
      <c r="X11" s="268"/>
      <c r="Y11" s="268"/>
      <c r="Z11" s="38"/>
      <c r="AA11" s="268"/>
      <c r="AB11" s="268"/>
      <c r="AC11" s="268"/>
      <c r="AD11" s="268"/>
      <c r="AE11" s="268"/>
      <c r="AF11" s="268"/>
      <c r="AG11" s="268"/>
      <c r="AH11" s="268"/>
      <c r="AI11" s="268"/>
      <c r="AJ11" s="268"/>
      <c r="AK11" s="272"/>
      <c r="AL11" s="272"/>
      <c r="AM11" s="273"/>
      <c r="AO11" s="272"/>
      <c r="AP11" s="274"/>
      <c r="AQ11" s="275"/>
      <c r="AR11" s="276"/>
      <c r="AS11" s="278"/>
      <c r="AT11" s="28"/>
      <c r="AU11" s="28"/>
      <c r="AV11" s="7"/>
      <c r="AW11" s="7"/>
      <c r="AX11" s="7"/>
      <c r="AY11" s="7"/>
      <c r="AZ11" s="7"/>
      <c r="BA11" s="7"/>
      <c r="BB11" s="7"/>
      <c r="BC11" s="7"/>
      <c r="BD11" s="7"/>
      <c r="BE11" s="7"/>
      <c r="BF11" s="7"/>
      <c r="BG11" s="7"/>
      <c r="BH11" s="7"/>
      <c r="BI11" s="7"/>
      <c r="BJ11" s="7"/>
      <c r="BK11" s="37"/>
      <c r="BL11" s="39"/>
      <c r="BX11" s="7"/>
      <c r="BY11" s="7"/>
      <c r="CE11" s="7"/>
    </row>
    <row r="12" spans="1:83" ht="20.100000000000001" customHeight="1">
      <c r="A12" s="31"/>
      <c r="B12" s="176" t="s">
        <v>119</v>
      </c>
      <c r="C12" s="177" t="str">
        <f>IF(MID($I$2,1,4)="LRFR","FL120","HS20")</f>
        <v>HS20</v>
      </c>
      <c r="D12" s="180">
        <f>IF(MID($I$2,1,4)="LRFR",60,36)</f>
        <v>36</v>
      </c>
      <c r="E12" s="604" t="s">
        <v>153</v>
      </c>
      <c r="F12" s="605"/>
      <c r="G12" s="193" t="s">
        <v>131</v>
      </c>
      <c r="H12" s="58" t="str">
        <f ca="1">OFFSET(MANUAL!$R$5,S12,-1)</f>
        <v>NA</v>
      </c>
      <c r="I12" s="204" t="str">
        <f ca="1">OFFSET(MANUAL!$R$5,S12,SUMMARY!T12)</f>
        <v>NA</v>
      </c>
      <c r="J12" s="59"/>
      <c r="K12" s="59"/>
      <c r="L12" s="606"/>
      <c r="M12" s="606"/>
      <c r="N12" s="606"/>
      <c r="O12" s="179" t="str">
        <f ca="1">IF(H12="NA","-1",K12*D12)</f>
        <v>-1</v>
      </c>
      <c r="P12" s="28"/>
      <c r="Q12" s="28"/>
      <c r="R12" s="312" t="str">
        <f t="shared" si="0"/>
        <v>TypeMemLim</v>
      </c>
      <c r="S12" s="206">
        <f>IF(ISERROR(VLOOKUP(R12,MANUAL!O$5:P$53,2,FALSE))=TRUE,MANUAL!P$46,VLOOKUP(R12,MANUAL!O$5:P$53,2,FALSE))</f>
        <v>41</v>
      </c>
      <c r="T12" s="313">
        <f>IF(OR(MID($I$2,1,4)="LFR ",MID($I$2,1,4)="ASR "),1,3)</f>
        <v>3</v>
      </c>
      <c r="U12" s="266"/>
      <c r="V12" s="268"/>
      <c r="W12" s="268"/>
      <c r="X12" s="268"/>
      <c r="Y12" s="268"/>
      <c r="Z12" s="38"/>
      <c r="AA12" s="268"/>
      <c r="AB12" s="268"/>
      <c r="AC12" s="268"/>
      <c r="AD12" s="268"/>
      <c r="AE12" s="268"/>
      <c r="AF12" s="268"/>
      <c r="AG12" s="268"/>
      <c r="AH12" s="268"/>
      <c r="AI12" s="268"/>
      <c r="AJ12" s="268"/>
      <c r="AK12" s="272"/>
      <c r="AL12" s="455"/>
      <c r="AM12" s="273"/>
      <c r="AO12" s="272"/>
      <c r="AP12" s="274"/>
      <c r="AQ12" s="275"/>
      <c r="AR12" s="276"/>
      <c r="AS12" s="278"/>
      <c r="AT12" s="7"/>
      <c r="AU12" s="7"/>
      <c r="AV12" s="7"/>
      <c r="AW12" s="7"/>
      <c r="AX12" s="42"/>
      <c r="AY12" s="42"/>
      <c r="AZ12" s="42"/>
      <c r="BA12" s="42"/>
      <c r="BB12" s="42"/>
      <c r="BC12" s="42"/>
      <c r="BD12" s="42"/>
      <c r="BE12" s="42"/>
      <c r="BF12" s="42"/>
      <c r="BG12" s="42"/>
      <c r="BH12" s="42"/>
      <c r="BI12" s="42"/>
      <c r="BJ12" s="42"/>
      <c r="BK12" s="43"/>
      <c r="BL12" s="39"/>
      <c r="BX12" s="7"/>
      <c r="BY12" s="7"/>
      <c r="CE12" s="7"/>
    </row>
    <row r="13" spans="1:83" ht="20.100000000000001" customHeight="1">
      <c r="A13" s="31"/>
      <c r="B13" s="623" t="s">
        <v>24</v>
      </c>
      <c r="C13" s="44" t="s">
        <v>1</v>
      </c>
      <c r="D13" s="45">
        <v>17</v>
      </c>
      <c r="E13" s="604" t="s">
        <v>153</v>
      </c>
      <c r="F13" s="605"/>
      <c r="G13" s="193" t="s">
        <v>131</v>
      </c>
      <c r="H13" s="58" t="str">
        <f ca="1">OFFSET(MANUAL!$R$5,S13,-1)</f>
        <v>NA</v>
      </c>
      <c r="I13" s="204" t="str">
        <f ca="1">OFFSET(MANUAL!$R$5,S13,SUMMARY!T13)</f>
        <v>NA</v>
      </c>
      <c r="J13" s="59"/>
      <c r="K13" s="59"/>
      <c r="L13" s="606"/>
      <c r="M13" s="606"/>
      <c r="N13" s="606"/>
      <c r="O13" s="179" t="str">
        <f ca="1">IF(H13="NA","-1",K13*D13)</f>
        <v>-1</v>
      </c>
      <c r="P13" s="28"/>
      <c r="Q13" s="28"/>
      <c r="R13" s="312" t="str">
        <f t="shared" si="0"/>
        <v>TypeMemLim</v>
      </c>
      <c r="S13" s="206">
        <f>IF(ISERROR(VLOOKUP(R13,MANUAL!O$5:P$53,2,FALSE))=TRUE,MANUAL!P$46,VLOOKUP(R13,MANUAL!O$5:P$53,2,FALSE))</f>
        <v>41</v>
      </c>
      <c r="T13" s="313">
        <v>2</v>
      </c>
      <c r="U13" s="266"/>
      <c r="V13" s="268"/>
      <c r="W13" s="268"/>
      <c r="X13" s="268"/>
      <c r="Y13" s="268"/>
      <c r="Z13" s="38"/>
      <c r="AA13" s="268"/>
      <c r="AB13" s="268"/>
      <c r="AC13" s="268"/>
      <c r="AD13" s="268"/>
      <c r="AE13" s="268"/>
      <c r="AF13" s="268"/>
      <c r="AG13" s="268"/>
      <c r="AH13" s="268"/>
      <c r="AI13" s="268"/>
      <c r="AJ13" s="268"/>
      <c r="AK13" s="272"/>
      <c r="AL13" s="455"/>
      <c r="AM13" s="273"/>
      <c r="AO13" s="272"/>
      <c r="AP13" s="274"/>
      <c r="AQ13" s="275"/>
      <c r="AR13" s="276"/>
      <c r="AS13" s="278"/>
      <c r="AT13" s="7"/>
      <c r="AU13" s="7"/>
      <c r="AV13" s="7"/>
      <c r="AW13" s="7"/>
      <c r="AX13" s="7"/>
      <c r="AY13" s="7"/>
      <c r="AZ13" s="7"/>
      <c r="BA13" s="7"/>
      <c r="BB13" s="7"/>
      <c r="BC13" s="7"/>
      <c r="BD13" s="7"/>
      <c r="BE13" s="7"/>
      <c r="BF13" s="7"/>
      <c r="BG13" s="39"/>
      <c r="BH13" s="39"/>
      <c r="BI13" s="39"/>
      <c r="BJ13" s="39"/>
      <c r="BK13" s="39"/>
      <c r="BL13" s="39"/>
      <c r="BX13" s="7"/>
      <c r="BY13" s="7"/>
      <c r="CE13" s="7"/>
    </row>
    <row r="14" spans="1:83" ht="20.100000000000001" customHeight="1">
      <c r="A14" s="31"/>
      <c r="B14" s="623"/>
      <c r="C14" s="44" t="s">
        <v>2</v>
      </c>
      <c r="D14" s="45">
        <v>33</v>
      </c>
      <c r="E14" s="604" t="s">
        <v>153</v>
      </c>
      <c r="F14" s="605"/>
      <c r="G14" s="193" t="s">
        <v>131</v>
      </c>
      <c r="H14" s="58" t="str">
        <f ca="1">OFFSET(MANUAL!$R$5,S14,-1)</f>
        <v>NA</v>
      </c>
      <c r="I14" s="204" t="str">
        <f ca="1">OFFSET(MANUAL!$R$5,S14,SUMMARY!T14)</f>
        <v>NA</v>
      </c>
      <c r="J14" s="59"/>
      <c r="K14" s="59"/>
      <c r="L14" s="606"/>
      <c r="M14" s="606"/>
      <c r="N14" s="606"/>
      <c r="O14" s="179" t="str">
        <f t="shared" ref="O14:O19" ca="1" si="1">IF(H14="NA","-1",K14*D14)</f>
        <v>-1</v>
      </c>
      <c r="P14" s="28"/>
      <c r="Q14" s="28"/>
      <c r="R14" s="312" t="str">
        <f t="shared" si="0"/>
        <v>TypeMemLim</v>
      </c>
      <c r="S14" s="206">
        <f>IF(ISERROR(VLOOKUP(R14,MANUAL!O$5:P$53,2,FALSE))=TRUE,MANUAL!P$46,VLOOKUP(R14,MANUAL!O$5:P$53,2,FALSE))</f>
        <v>41</v>
      </c>
      <c r="T14" s="313">
        <v>2</v>
      </c>
      <c r="U14" s="266"/>
      <c r="V14" s="268"/>
      <c r="W14" s="268"/>
      <c r="X14" s="268"/>
      <c r="Y14" s="268"/>
      <c r="Z14" s="38"/>
      <c r="AA14" s="268"/>
      <c r="AB14" s="268"/>
      <c r="AC14" s="268"/>
      <c r="AD14" s="268"/>
      <c r="AE14" s="268"/>
      <c r="AF14" s="268"/>
      <c r="AG14" s="268"/>
      <c r="AH14" s="268"/>
      <c r="AI14" s="268"/>
      <c r="AJ14" s="268"/>
      <c r="AK14" s="272"/>
      <c r="AL14" s="455"/>
      <c r="AM14" s="273"/>
      <c r="AO14" s="272"/>
      <c r="AP14" s="274"/>
      <c r="AQ14" s="275"/>
      <c r="AR14" s="276"/>
      <c r="AS14" s="278"/>
      <c r="AT14" s="7"/>
      <c r="AU14" s="7"/>
      <c r="AV14" s="7"/>
      <c r="AW14" s="7"/>
      <c r="AX14" s="7"/>
      <c r="AY14" s="7"/>
      <c r="AZ14" s="7"/>
      <c r="BA14" s="7"/>
      <c r="BB14" s="7"/>
      <c r="BC14" s="7"/>
      <c r="BD14" s="7"/>
      <c r="BE14" s="7"/>
      <c r="BF14" s="7"/>
      <c r="BG14" s="39"/>
      <c r="BH14" s="39"/>
      <c r="BI14" s="39"/>
      <c r="BJ14" s="39"/>
      <c r="BK14" s="39"/>
      <c r="BL14" s="39"/>
      <c r="BX14" s="7"/>
      <c r="BY14" s="7"/>
      <c r="CE14" s="7"/>
    </row>
    <row r="15" spans="1:83" ht="20.100000000000001" customHeight="1">
      <c r="A15" s="31"/>
      <c r="B15" s="623"/>
      <c r="C15" s="44" t="s">
        <v>3</v>
      </c>
      <c r="D15" s="45">
        <v>35</v>
      </c>
      <c r="E15" s="604" t="s">
        <v>153</v>
      </c>
      <c r="F15" s="605"/>
      <c r="G15" s="193" t="s">
        <v>131</v>
      </c>
      <c r="H15" s="58" t="str">
        <f ca="1">OFFSET(MANUAL!$R$5,S15,-1)</f>
        <v>NA</v>
      </c>
      <c r="I15" s="204" t="str">
        <f ca="1">OFFSET(MANUAL!$R$5,S15,SUMMARY!T15)</f>
        <v>NA</v>
      </c>
      <c r="J15" s="59"/>
      <c r="K15" s="59"/>
      <c r="L15" s="606"/>
      <c r="M15" s="606"/>
      <c r="N15" s="606"/>
      <c r="O15" s="179" t="str">
        <f t="shared" ca="1" si="1"/>
        <v>-1</v>
      </c>
      <c r="P15" s="28"/>
      <c r="Q15" s="28"/>
      <c r="R15" s="312" t="str">
        <f t="shared" si="0"/>
        <v>TypeMemLim</v>
      </c>
      <c r="S15" s="206">
        <f>IF(ISERROR(VLOOKUP(R15,MANUAL!O$5:P$53,2,FALSE))=TRUE,MANUAL!P$46,VLOOKUP(R15,MANUAL!O$5:P$53,2,FALSE))</f>
        <v>41</v>
      </c>
      <c r="T15" s="313">
        <v>2</v>
      </c>
      <c r="U15" s="266"/>
      <c r="V15" s="268"/>
      <c r="W15" s="268"/>
      <c r="X15" s="268"/>
      <c r="Y15" s="268"/>
      <c r="Z15" s="38"/>
      <c r="AA15" s="268"/>
      <c r="AB15" s="268"/>
      <c r="AC15" s="268"/>
      <c r="AD15" s="268"/>
      <c r="AE15" s="268"/>
      <c r="AF15" s="268"/>
      <c r="AG15" s="268"/>
      <c r="AH15" s="268"/>
      <c r="AI15" s="268"/>
      <c r="AJ15" s="268"/>
      <c r="AK15" s="272"/>
      <c r="AL15" s="455"/>
      <c r="AM15" s="273"/>
      <c r="AO15" s="272"/>
      <c r="AP15" s="274"/>
      <c r="AQ15" s="275"/>
      <c r="AR15" s="276"/>
      <c r="AS15" s="278"/>
      <c r="AT15" s="7"/>
      <c r="AU15" s="7"/>
      <c r="AV15" s="7"/>
      <c r="AW15" s="7"/>
      <c r="AX15" s="7"/>
      <c r="AY15" s="7"/>
      <c r="AZ15" s="7"/>
      <c r="BA15" s="7"/>
      <c r="BB15" s="7"/>
      <c r="BC15" s="7"/>
      <c r="BD15" s="7"/>
      <c r="BE15" s="7"/>
      <c r="BF15" s="7"/>
      <c r="BG15" s="39"/>
      <c r="BH15" s="39"/>
      <c r="BI15" s="39"/>
      <c r="BJ15" s="46"/>
      <c r="BK15" s="39"/>
      <c r="BL15" s="39"/>
      <c r="BX15" s="7"/>
      <c r="BY15" s="7"/>
      <c r="CE15" s="7"/>
    </row>
    <row r="16" spans="1:83" ht="20.100000000000001" customHeight="1">
      <c r="A16" s="31"/>
      <c r="B16" s="623"/>
      <c r="C16" s="44" t="s">
        <v>4</v>
      </c>
      <c r="D16" s="45">
        <v>28</v>
      </c>
      <c r="E16" s="604" t="s">
        <v>153</v>
      </c>
      <c r="F16" s="605"/>
      <c r="G16" s="193" t="s">
        <v>131</v>
      </c>
      <c r="H16" s="58" t="str">
        <f ca="1">OFFSET(MANUAL!$R$5,S16,-1)</f>
        <v>NA</v>
      </c>
      <c r="I16" s="204" t="str">
        <f ca="1">OFFSET(MANUAL!$R$5,S16,SUMMARY!T16)</f>
        <v>NA</v>
      </c>
      <c r="J16" s="59"/>
      <c r="K16" s="59"/>
      <c r="L16" s="606"/>
      <c r="M16" s="606"/>
      <c r="N16" s="606"/>
      <c r="O16" s="179" t="str">
        <f t="shared" ca="1" si="1"/>
        <v>-1</v>
      </c>
      <c r="P16" s="28"/>
      <c r="Q16" s="28"/>
      <c r="R16" s="312" t="str">
        <f t="shared" si="0"/>
        <v>TypeMemLim</v>
      </c>
      <c r="S16" s="206">
        <f>IF(ISERROR(VLOOKUP(R16,MANUAL!O$5:P$53,2,FALSE))=TRUE,MANUAL!P$46,VLOOKUP(R16,MANUAL!O$5:P$53,2,FALSE))</f>
        <v>41</v>
      </c>
      <c r="T16" s="313">
        <v>2</v>
      </c>
      <c r="U16" s="266"/>
      <c r="V16" s="268"/>
      <c r="W16" s="268"/>
      <c r="X16" s="268"/>
      <c r="Y16" s="268"/>
      <c r="Z16" s="38"/>
      <c r="AA16" s="268"/>
      <c r="AB16" s="268"/>
      <c r="AC16" s="268"/>
      <c r="AD16" s="268"/>
      <c r="AE16" s="268"/>
      <c r="AF16" s="268"/>
      <c r="AG16" s="268"/>
      <c r="AH16" s="268"/>
      <c r="AI16" s="268"/>
      <c r="AJ16" s="268"/>
      <c r="AK16" s="272"/>
      <c r="AL16" s="455"/>
      <c r="AM16" s="273"/>
      <c r="AO16" s="272"/>
      <c r="AP16" s="274"/>
      <c r="AQ16" s="275"/>
      <c r="AR16" s="276"/>
      <c r="AS16" s="278"/>
      <c r="AT16" s="7"/>
      <c r="AU16" s="7"/>
      <c r="AV16" s="7"/>
      <c r="AW16" s="7"/>
      <c r="AX16" s="7"/>
      <c r="AY16" s="7"/>
      <c r="AZ16" s="7"/>
      <c r="BA16" s="7"/>
      <c r="BB16" s="7"/>
      <c r="BC16" s="7"/>
      <c r="BD16" s="7"/>
      <c r="BE16" s="7"/>
      <c r="BF16" s="7"/>
      <c r="BG16" s="39"/>
      <c r="BH16" s="39"/>
      <c r="BI16" s="39"/>
      <c r="BJ16" s="46"/>
      <c r="BK16" s="39"/>
      <c r="BL16" s="39"/>
      <c r="BX16" s="7"/>
      <c r="BY16" s="7"/>
      <c r="CE16" s="7"/>
    </row>
    <row r="17" spans="1:1027" ht="20.100000000000001" customHeight="1">
      <c r="A17" s="31"/>
      <c r="B17" s="623"/>
      <c r="C17" s="44" t="s">
        <v>5</v>
      </c>
      <c r="D17" s="47">
        <v>36.65</v>
      </c>
      <c r="E17" s="604" t="s">
        <v>153</v>
      </c>
      <c r="F17" s="605"/>
      <c r="G17" s="193" t="s">
        <v>131</v>
      </c>
      <c r="H17" s="58" t="str">
        <f ca="1">OFFSET(MANUAL!$R$5,S17,-1)</f>
        <v>NA</v>
      </c>
      <c r="I17" s="204" t="str">
        <f ca="1">OFFSET(MANUAL!$R$5,S17,SUMMARY!T17)</f>
        <v>NA</v>
      </c>
      <c r="J17" s="59"/>
      <c r="K17" s="59"/>
      <c r="L17" s="606"/>
      <c r="M17" s="606"/>
      <c r="N17" s="606"/>
      <c r="O17" s="179" t="str">
        <f t="shared" ca="1" si="1"/>
        <v>-1</v>
      </c>
      <c r="P17" s="28"/>
      <c r="Q17" s="28"/>
      <c r="R17" s="312" t="str">
        <f t="shared" si="0"/>
        <v>TypeMemLim</v>
      </c>
      <c r="S17" s="206">
        <f>IF(ISERROR(VLOOKUP(R17,MANUAL!O$5:P$53,2,FALSE))=TRUE,MANUAL!P$46,VLOOKUP(R17,MANUAL!O$5:P$53,2,FALSE))</f>
        <v>41</v>
      </c>
      <c r="T17" s="313">
        <v>2</v>
      </c>
      <c r="U17" s="266"/>
      <c r="V17" s="268"/>
      <c r="W17" s="268"/>
      <c r="X17" s="268"/>
      <c r="Y17" s="268"/>
      <c r="Z17" s="38"/>
      <c r="AA17" s="268"/>
      <c r="AB17" s="268"/>
      <c r="AC17" s="268"/>
      <c r="AD17" s="268"/>
      <c r="AE17" s="268"/>
      <c r="AF17" s="268"/>
      <c r="AG17" s="268"/>
      <c r="AH17" s="268"/>
      <c r="AI17" s="268"/>
      <c r="AJ17" s="268"/>
      <c r="AK17" s="272"/>
      <c r="AL17" s="455"/>
      <c r="AM17" s="273"/>
      <c r="AO17" s="272"/>
      <c r="AP17" s="274"/>
      <c r="AQ17" s="275"/>
      <c r="AR17" s="276"/>
      <c r="AS17" s="278"/>
      <c r="AT17" s="7"/>
      <c r="AU17" s="7"/>
      <c r="AV17" s="7"/>
      <c r="AW17" s="7"/>
      <c r="AX17" s="7"/>
      <c r="AY17" s="7"/>
      <c r="AZ17" s="7"/>
      <c r="BA17" s="7"/>
      <c r="BB17" s="7"/>
      <c r="BC17" s="7"/>
      <c r="BD17" s="7"/>
      <c r="BE17" s="7"/>
      <c r="BF17" s="7"/>
      <c r="BG17" s="39"/>
      <c r="BH17" s="39"/>
      <c r="BI17" s="39"/>
      <c r="BJ17" s="46"/>
      <c r="BK17" s="39"/>
      <c r="BL17" s="39"/>
      <c r="BX17" s="7"/>
      <c r="BY17" s="7"/>
      <c r="CE17" s="7"/>
    </row>
    <row r="18" spans="1:1027" ht="20.100000000000001" customHeight="1">
      <c r="A18" s="31"/>
      <c r="B18" s="623"/>
      <c r="C18" s="44" t="s">
        <v>6</v>
      </c>
      <c r="D18" s="45">
        <v>40</v>
      </c>
      <c r="E18" s="604" t="s">
        <v>153</v>
      </c>
      <c r="F18" s="605"/>
      <c r="G18" s="193" t="s">
        <v>131</v>
      </c>
      <c r="H18" s="58" t="str">
        <f ca="1">OFFSET(MANUAL!$R$5,S18,-1)</f>
        <v>NA</v>
      </c>
      <c r="I18" s="204" t="str">
        <f ca="1">OFFSET(MANUAL!$R$5,S18,SUMMARY!T18)</f>
        <v>NA</v>
      </c>
      <c r="J18" s="59"/>
      <c r="K18" s="59"/>
      <c r="L18" s="606"/>
      <c r="M18" s="606"/>
      <c r="N18" s="606"/>
      <c r="O18" s="179" t="str">
        <f t="shared" ca="1" si="1"/>
        <v>-1</v>
      </c>
      <c r="P18" s="28"/>
      <c r="Q18" s="28"/>
      <c r="R18" s="312" t="str">
        <f t="shared" si="0"/>
        <v>TypeMemLim</v>
      </c>
      <c r="S18" s="206">
        <f>IF(ISERROR(VLOOKUP(R18,MANUAL!O$5:P$53,2,FALSE))=TRUE,MANUAL!P$46,VLOOKUP(R18,MANUAL!O$5:P$53,2,FALSE))</f>
        <v>41</v>
      </c>
      <c r="T18" s="313">
        <v>2</v>
      </c>
      <c r="U18" s="266"/>
      <c r="V18" s="268"/>
      <c r="W18" s="268"/>
      <c r="X18" s="268"/>
      <c r="Y18" s="268"/>
      <c r="Z18" s="38"/>
      <c r="AA18" s="268"/>
      <c r="AB18" s="268"/>
      <c r="AC18" s="268"/>
      <c r="AD18" s="268"/>
      <c r="AE18" s="268"/>
      <c r="AF18" s="268"/>
      <c r="AG18" s="268"/>
      <c r="AH18" s="268"/>
      <c r="AI18" s="268"/>
      <c r="AJ18" s="268"/>
      <c r="AK18" s="272"/>
      <c r="AL18" s="455"/>
      <c r="AM18" s="273"/>
      <c r="AO18" s="272"/>
      <c r="AP18" s="274"/>
      <c r="AQ18" s="275"/>
      <c r="AR18" s="276"/>
      <c r="AS18" s="278"/>
      <c r="AT18" s="7"/>
      <c r="AU18" s="7"/>
      <c r="AV18" s="7"/>
      <c r="AW18" s="7"/>
      <c r="AX18" s="7"/>
      <c r="AY18" s="7"/>
      <c r="AZ18" s="7"/>
      <c r="BA18" s="7"/>
      <c r="BB18" s="7"/>
      <c r="BC18" s="7"/>
      <c r="BD18" s="7"/>
      <c r="BE18" s="48"/>
      <c r="BF18" s="39"/>
      <c r="BG18" s="39"/>
      <c r="BH18" s="39"/>
      <c r="BI18" s="39"/>
      <c r="BJ18" s="39"/>
      <c r="BK18" s="39"/>
      <c r="BL18" s="39"/>
      <c r="BX18" s="7"/>
      <c r="BY18" s="7"/>
      <c r="CE18" s="7"/>
    </row>
    <row r="19" spans="1:1027" ht="20.100000000000001" customHeight="1" thickBot="1">
      <c r="A19" s="31"/>
      <c r="B19" s="624"/>
      <c r="C19" s="49" t="s">
        <v>7</v>
      </c>
      <c r="D19" s="50">
        <v>40</v>
      </c>
      <c r="E19" s="626" t="s">
        <v>153</v>
      </c>
      <c r="F19" s="627"/>
      <c r="G19" s="194" t="s">
        <v>131</v>
      </c>
      <c r="H19" s="60" t="str">
        <f ca="1">OFFSET(MANUAL!$R$5,S19,-1)</f>
        <v>NA</v>
      </c>
      <c r="I19" s="294" t="str">
        <f ca="1">OFFSET(MANUAL!$R$5,S19,SUMMARY!T19)</f>
        <v>NA</v>
      </c>
      <c r="J19" s="61"/>
      <c r="K19" s="61"/>
      <c r="L19" s="615"/>
      <c r="M19" s="615"/>
      <c r="N19" s="615"/>
      <c r="O19" s="65" t="str">
        <f t="shared" ca="1" si="1"/>
        <v>-1</v>
      </c>
      <c r="P19" s="28"/>
      <c r="Q19" s="28"/>
      <c r="R19" s="314" t="str">
        <f t="shared" si="0"/>
        <v>TypeMemLim</v>
      </c>
      <c r="S19" s="315">
        <f>IF(ISERROR(VLOOKUP(R19,MANUAL!O$5:P$53,2,FALSE))=TRUE,MANUAL!P$46,VLOOKUP(R19,MANUAL!O$5:P$53,2,FALSE))</f>
        <v>41</v>
      </c>
      <c r="T19" s="316">
        <v>2</v>
      </c>
      <c r="U19" s="266"/>
      <c r="V19" s="268"/>
      <c r="W19" s="268"/>
      <c r="X19" s="268"/>
      <c r="Y19" s="268"/>
      <c r="Z19" s="38"/>
      <c r="AA19" s="268"/>
      <c r="AB19" s="268"/>
      <c r="AC19" s="268"/>
      <c r="AD19" s="268"/>
      <c r="AE19" s="268"/>
      <c r="AF19" s="268"/>
      <c r="AG19" s="268"/>
      <c r="AH19" s="268"/>
      <c r="AI19" s="268"/>
      <c r="AJ19" s="268"/>
      <c r="AK19" s="272"/>
      <c r="AL19" s="455"/>
      <c r="AM19" s="273"/>
      <c r="AO19" s="272"/>
      <c r="AP19" s="274"/>
      <c r="AQ19" s="275"/>
      <c r="AR19" s="276"/>
      <c r="AS19" s="278"/>
      <c r="AT19" s="7"/>
      <c r="AU19" s="7"/>
      <c r="AV19" s="7"/>
      <c r="AW19" s="7"/>
      <c r="AX19" s="7"/>
      <c r="AY19" s="7"/>
      <c r="AZ19" s="7"/>
      <c r="BA19" s="7"/>
      <c r="BB19" s="7"/>
      <c r="BC19" s="7"/>
      <c r="BD19" s="7"/>
      <c r="BE19" s="48"/>
      <c r="BF19" s="39"/>
      <c r="BG19" s="39"/>
      <c r="BH19" s="39"/>
      <c r="BI19" s="39"/>
      <c r="BJ19" s="39"/>
      <c r="BK19" s="39"/>
      <c r="BL19" s="39"/>
      <c r="BX19" s="7"/>
      <c r="BY19" s="7"/>
      <c r="CE19" s="7"/>
    </row>
    <row r="20" spans="1:1027" ht="20.100000000000001" customHeight="1" thickBot="1">
      <c r="A20" s="31"/>
      <c r="B20" s="3"/>
      <c r="C20" s="3"/>
      <c r="D20" s="3"/>
      <c r="E20" s="3"/>
      <c r="F20" s="3"/>
      <c r="G20" s="3"/>
      <c r="H20" s="3"/>
      <c r="I20" s="3"/>
      <c r="J20" s="3"/>
      <c r="K20" s="3"/>
      <c r="L20" s="3"/>
      <c r="M20" s="3"/>
      <c r="N20" s="3"/>
      <c r="O20" s="3"/>
      <c r="P20" s="1"/>
      <c r="Q20" s="1"/>
      <c r="AK20" s="355" t="s">
        <v>317</v>
      </c>
      <c r="AL20" s="48"/>
      <c r="AM20" s="48"/>
      <c r="AN20" s="48"/>
      <c r="AO20" s="48"/>
      <c r="AP20" s="48"/>
      <c r="AQ20" s="48"/>
      <c r="AR20" s="48"/>
      <c r="AS20" s="48"/>
      <c r="AT20" s="48"/>
      <c r="AU20" s="48"/>
      <c r="AV20" s="48"/>
      <c r="AW20" s="48"/>
      <c r="AX20" s="48"/>
      <c r="AY20" s="48"/>
      <c r="AZ20" s="48"/>
      <c r="BA20" s="48"/>
      <c r="BB20" s="48"/>
      <c r="BC20" s="48"/>
      <c r="BD20" s="48"/>
      <c r="BE20" s="48"/>
      <c r="BF20" s="39"/>
      <c r="BG20" s="39"/>
      <c r="BH20" s="39"/>
      <c r="BI20" s="39"/>
      <c r="BJ20" s="39"/>
      <c r="BK20" s="39"/>
      <c r="BL20" s="39"/>
    </row>
    <row r="21" spans="1:1027" ht="20.100000000000001" customHeight="1" thickBot="1">
      <c r="A21" s="31"/>
      <c r="B21" s="569" t="s">
        <v>26</v>
      </c>
      <c r="C21" s="570"/>
      <c r="D21" s="570"/>
      <c r="E21" s="616" t="s">
        <v>324</v>
      </c>
      <c r="F21" s="616"/>
      <c r="G21" s="616"/>
      <c r="H21" s="616"/>
      <c r="I21" s="617" t="s">
        <v>28</v>
      </c>
      <c r="J21" s="618"/>
      <c r="K21" s="619"/>
      <c r="L21" s="619"/>
      <c r="M21" s="619"/>
      <c r="N21" s="62" t="s">
        <v>29</v>
      </c>
      <c r="O21" s="513"/>
      <c r="P21" s="500"/>
      <c r="Q21" s="500"/>
      <c r="R21" s="291" t="s">
        <v>140</v>
      </c>
      <c r="S21" s="245"/>
      <c r="T21" s="245"/>
      <c r="U21" s="245"/>
      <c r="V21" s="245"/>
      <c r="W21" s="245"/>
      <c r="X21" s="244"/>
      <c r="Y21" s="246"/>
      <c r="Z21" s="246"/>
      <c r="AA21" s="246"/>
      <c r="AB21" s="246"/>
      <c r="AC21" s="246"/>
      <c r="AD21" s="246"/>
      <c r="AE21" s="246"/>
      <c r="AF21" s="246"/>
      <c r="AG21" s="246"/>
      <c r="AH21" s="246"/>
      <c r="AI21" s="246"/>
      <c r="AJ21" s="238"/>
      <c r="AK21" s="286" t="s">
        <v>133</v>
      </c>
      <c r="AL21" s="48"/>
      <c r="AM21" s="48"/>
      <c r="AN21" s="51"/>
      <c r="AO21" s="51"/>
      <c r="AP21" s="51"/>
      <c r="AQ21" s="48"/>
      <c r="AR21" s="48"/>
      <c r="AS21" s="48"/>
      <c r="AT21" s="48"/>
      <c r="AU21" s="48"/>
      <c r="AV21" s="48"/>
      <c r="AW21" s="48"/>
      <c r="AX21" s="48"/>
      <c r="AY21" s="48"/>
      <c r="AZ21" s="48"/>
      <c r="BA21" s="48"/>
      <c r="BB21" s="48"/>
      <c r="BC21" s="48"/>
      <c r="BD21" s="48"/>
      <c r="BE21" s="48"/>
      <c r="BF21" s="39"/>
      <c r="BG21" s="39"/>
      <c r="BH21" s="39"/>
      <c r="BI21" s="39"/>
      <c r="BJ21" s="39"/>
      <c r="BK21" s="39"/>
      <c r="BL21" s="39"/>
    </row>
    <row r="22" spans="1:1027" ht="20.100000000000001" customHeight="1">
      <c r="A22" s="31"/>
      <c r="B22" s="621" t="s">
        <v>30</v>
      </c>
      <c r="C22" s="622"/>
      <c r="D22" s="622"/>
      <c r="E22" s="553" t="s">
        <v>328</v>
      </c>
      <c r="F22" s="553"/>
      <c r="G22" s="553"/>
      <c r="H22" s="553"/>
      <c r="I22" s="621" t="s">
        <v>31</v>
      </c>
      <c r="J22" s="622"/>
      <c r="K22" s="620"/>
      <c r="L22" s="620"/>
      <c r="M22" s="620"/>
      <c r="N22" s="508" t="s">
        <v>29</v>
      </c>
      <c r="O22" s="514"/>
      <c r="P22" s="19"/>
      <c r="Q22" s="19"/>
      <c r="R22" s="332" t="s">
        <v>129</v>
      </c>
      <c r="S22" s="333" t="s">
        <v>130</v>
      </c>
      <c r="T22" s="333" t="s">
        <v>131</v>
      </c>
      <c r="U22" s="333" t="s">
        <v>327</v>
      </c>
      <c r="V22" s="334" t="s">
        <v>139</v>
      </c>
      <c r="W22" s="334" t="s">
        <v>32</v>
      </c>
      <c r="X22" s="335" t="s">
        <v>36</v>
      </c>
      <c r="Y22" s="336" t="s">
        <v>58</v>
      </c>
      <c r="Z22" s="337" t="s">
        <v>59</v>
      </c>
      <c r="AA22" s="337" t="s">
        <v>43</v>
      </c>
      <c r="AB22" s="337" t="s">
        <v>46</v>
      </c>
      <c r="AC22" s="337" t="s">
        <v>48</v>
      </c>
      <c r="AD22" s="337" t="s">
        <v>50</v>
      </c>
      <c r="AE22" s="338" t="s">
        <v>52</v>
      </c>
      <c r="AF22" s="337" t="s">
        <v>60</v>
      </c>
      <c r="AG22" s="333" t="s">
        <v>61</v>
      </c>
      <c r="AH22" s="334" t="s">
        <v>56</v>
      </c>
      <c r="AI22" s="339" t="s">
        <v>401</v>
      </c>
      <c r="AJ22" s="239"/>
      <c r="AK22" s="286" t="s">
        <v>134</v>
      </c>
      <c r="AL22" s="51"/>
      <c r="AM22" s="51"/>
      <c r="AN22" s="51"/>
      <c r="AO22" s="51"/>
      <c r="AP22" s="51"/>
      <c r="AQ22" s="51"/>
      <c r="AR22" s="51"/>
      <c r="AS22" s="51"/>
      <c r="AT22" s="51"/>
      <c r="AU22" s="51"/>
      <c r="AV22" s="51"/>
      <c r="AW22" s="51"/>
      <c r="AX22" s="51"/>
      <c r="AY22" s="51"/>
      <c r="AZ22" s="51"/>
      <c r="BA22" s="51"/>
      <c r="BB22" s="51"/>
      <c r="BC22" s="51"/>
      <c r="BD22" s="51"/>
      <c r="BE22" s="51"/>
      <c r="BF22" s="52"/>
      <c r="BG22" s="52"/>
      <c r="BH22" s="52"/>
      <c r="BI22" s="52"/>
      <c r="BJ22" s="52"/>
      <c r="BK22" s="52"/>
      <c r="BL22" s="52"/>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row>
    <row r="23" spans="1:1027" ht="20.100000000000001" customHeight="1">
      <c r="A23" s="31"/>
      <c r="B23" s="621" t="s">
        <v>32</v>
      </c>
      <c r="C23" s="622"/>
      <c r="D23" s="622"/>
      <c r="E23" s="553" t="s">
        <v>329</v>
      </c>
      <c r="F23" s="553"/>
      <c r="G23" s="553"/>
      <c r="H23" s="553"/>
      <c r="I23" s="551" t="s">
        <v>34</v>
      </c>
      <c r="J23" s="552"/>
      <c r="K23" s="620"/>
      <c r="L23" s="620"/>
      <c r="M23" s="620"/>
      <c r="N23" s="63" t="s">
        <v>29</v>
      </c>
      <c r="O23" s="514"/>
      <c r="P23" s="20"/>
      <c r="Q23" s="20"/>
      <c r="R23" s="340" t="s">
        <v>124</v>
      </c>
      <c r="S23" s="249" t="s">
        <v>153</v>
      </c>
      <c r="T23" s="247" t="s">
        <v>131</v>
      </c>
      <c r="U23" s="247" t="s">
        <v>324</v>
      </c>
      <c r="V23" s="282" t="s">
        <v>328</v>
      </c>
      <c r="W23" s="247" t="s">
        <v>329</v>
      </c>
      <c r="X23" s="247" t="s">
        <v>334</v>
      </c>
      <c r="Y23" s="358" t="s">
        <v>335</v>
      </c>
      <c r="Z23" s="247" t="s">
        <v>330</v>
      </c>
      <c r="AA23" s="247" t="s">
        <v>154</v>
      </c>
      <c r="AB23" s="247" t="s">
        <v>62</v>
      </c>
      <c r="AC23" s="247" t="s">
        <v>63</v>
      </c>
      <c r="AD23" s="247" t="s">
        <v>64</v>
      </c>
      <c r="AE23" s="248" t="s">
        <v>65</v>
      </c>
      <c r="AF23" s="250" t="s">
        <v>66</v>
      </c>
      <c r="AG23" s="247" t="s">
        <v>61</v>
      </c>
      <c r="AH23" s="248" t="s">
        <v>56</v>
      </c>
      <c r="AI23" s="341" t="s">
        <v>401</v>
      </c>
      <c r="AJ23" s="503"/>
      <c r="AK23" s="286" t="s">
        <v>32</v>
      </c>
      <c r="AL23" s="51"/>
      <c r="AM23" s="51"/>
      <c r="AN23" s="51"/>
      <c r="AO23" s="51"/>
      <c r="AP23" s="51"/>
      <c r="AQ23" s="51"/>
      <c r="AR23" s="51"/>
      <c r="AS23" s="51"/>
      <c r="AT23" s="51"/>
      <c r="AU23" s="51"/>
      <c r="AV23" s="51"/>
      <c r="AW23" s="51"/>
      <c r="AX23" s="51"/>
      <c r="AY23" s="51"/>
      <c r="AZ23" s="51"/>
      <c r="BA23" s="51"/>
      <c r="BB23" s="51"/>
      <c r="BC23" s="51"/>
      <c r="BD23" s="51"/>
      <c r="BE23" s="51"/>
      <c r="BF23" s="52"/>
      <c r="BG23" s="52"/>
      <c r="BH23" s="52"/>
      <c r="BI23" s="52"/>
      <c r="BJ23" s="52"/>
      <c r="BK23" s="52"/>
      <c r="BL23" s="52"/>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row>
    <row r="24" spans="1:1027" ht="20.100000000000001" customHeight="1">
      <c r="A24" s="31"/>
      <c r="B24" s="621" t="s">
        <v>36</v>
      </c>
      <c r="C24" s="622"/>
      <c r="D24" s="622"/>
      <c r="E24" s="650" t="s">
        <v>334</v>
      </c>
      <c r="F24" s="650"/>
      <c r="G24" s="651" t="s">
        <v>37</v>
      </c>
      <c r="H24" s="651"/>
      <c r="I24" s="621" t="s">
        <v>136</v>
      </c>
      <c r="J24" s="622"/>
      <c r="K24" s="620"/>
      <c r="L24" s="620"/>
      <c r="M24" s="620"/>
      <c r="N24" s="620"/>
      <c r="O24" s="652"/>
      <c r="P24" s="21"/>
      <c r="Q24" s="21"/>
      <c r="R24" s="342" t="s">
        <v>10</v>
      </c>
      <c r="S24" s="253" t="s">
        <v>122</v>
      </c>
      <c r="T24" s="254" t="s">
        <v>273</v>
      </c>
      <c r="U24" s="255" t="s">
        <v>8</v>
      </c>
      <c r="V24" s="283" t="s">
        <v>67</v>
      </c>
      <c r="W24" s="251" t="s">
        <v>33</v>
      </c>
      <c r="X24" s="246"/>
      <c r="Y24" s="246"/>
      <c r="Z24" s="283" t="s">
        <v>112</v>
      </c>
      <c r="AA24" s="251">
        <v>99</v>
      </c>
      <c r="AB24" s="251">
        <v>99</v>
      </c>
      <c r="AC24" s="251">
        <v>99</v>
      </c>
      <c r="AD24" s="251" t="s">
        <v>51</v>
      </c>
      <c r="AE24" s="252" t="str">
        <f>AD24</f>
        <v>No</v>
      </c>
      <c r="AF24" s="246" t="s">
        <v>23</v>
      </c>
      <c r="AG24" s="251" t="s">
        <v>68</v>
      </c>
      <c r="AH24" s="252" t="s">
        <v>69</v>
      </c>
      <c r="AI24" s="354" t="s">
        <v>400</v>
      </c>
      <c r="AJ24" s="238"/>
      <c r="AK24" s="286" t="s">
        <v>38</v>
      </c>
      <c r="AL24" s="51"/>
      <c r="AM24" s="51"/>
      <c r="AN24" s="51"/>
      <c r="AO24" s="51"/>
      <c r="AP24" s="51"/>
      <c r="AQ24" s="51"/>
      <c r="AR24" s="51"/>
      <c r="AS24" s="51"/>
      <c r="AT24" s="51"/>
      <c r="AU24" s="51"/>
      <c r="AV24" s="51"/>
      <c r="AW24" s="51"/>
      <c r="AX24" s="51"/>
      <c r="AY24" s="51"/>
      <c r="AZ24" s="51"/>
      <c r="BA24" s="51"/>
      <c r="BB24" s="51"/>
      <c r="BC24" s="51"/>
      <c r="BD24" s="51"/>
      <c r="BE24" s="51"/>
      <c r="BF24" s="52"/>
      <c r="BG24" s="52"/>
      <c r="BH24" s="52"/>
      <c r="BI24" s="52"/>
      <c r="BJ24" s="52"/>
      <c r="BK24" s="52"/>
      <c r="BL24" s="52"/>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row>
    <row r="25" spans="1:1027" ht="20.100000000000001" customHeight="1">
      <c r="A25" s="31"/>
      <c r="B25" s="551" t="str">
        <f>IF(OR($I$2="Load Factor (LFR)",$I$2="Allowable Stress (AS)"),"HS20","FL120")&amp;" Gov. Span Length"</f>
        <v>FL120 Gov. Span Length</v>
      </c>
      <c r="C25" s="552"/>
      <c r="D25" s="552"/>
      <c r="E25" s="655" t="s">
        <v>335</v>
      </c>
      <c r="F25" s="655"/>
      <c r="G25" s="651" t="s">
        <v>39</v>
      </c>
      <c r="H25" s="651"/>
      <c r="I25" s="653" t="s">
        <v>137</v>
      </c>
      <c r="J25" s="654"/>
      <c r="K25" s="620"/>
      <c r="L25" s="620"/>
      <c r="M25" s="620"/>
      <c r="N25" s="620"/>
      <c r="O25" s="652"/>
      <c r="P25" s="21"/>
      <c r="Q25" s="21"/>
      <c r="R25" s="342" t="s">
        <v>126</v>
      </c>
      <c r="S25" s="253" t="s">
        <v>152</v>
      </c>
      <c r="T25" s="254" t="s">
        <v>221</v>
      </c>
      <c r="U25" s="255" t="s">
        <v>325</v>
      </c>
      <c r="V25" s="284" t="s">
        <v>71</v>
      </c>
      <c r="W25" s="255" t="s">
        <v>72</v>
      </c>
      <c r="X25" s="256"/>
      <c r="Y25" s="256"/>
      <c r="Z25" s="255" t="s">
        <v>73</v>
      </c>
      <c r="AA25" s="257" t="s">
        <v>331</v>
      </c>
      <c r="AB25" s="257" t="s">
        <v>332</v>
      </c>
      <c r="AC25" s="257" t="s">
        <v>333</v>
      </c>
      <c r="AD25" s="257" t="s">
        <v>74</v>
      </c>
      <c r="AE25" s="258" t="str">
        <f>AD25</f>
        <v>Yes; see page 2 for details.</v>
      </c>
      <c r="AF25" s="259" t="s">
        <v>75</v>
      </c>
      <c r="AG25" s="255" t="s">
        <v>76</v>
      </c>
      <c r="AH25" s="507" t="s">
        <v>57</v>
      </c>
      <c r="AI25" s="343"/>
      <c r="AJ25" s="504"/>
      <c r="AK25" s="286" t="s">
        <v>41</v>
      </c>
      <c r="AL25" s="51"/>
      <c r="AM25" s="51"/>
      <c r="AN25" s="51"/>
      <c r="AO25" s="51"/>
      <c r="AP25" s="51"/>
      <c r="AQ25" s="51"/>
      <c r="AR25" s="51"/>
      <c r="AS25" s="51"/>
      <c r="AT25" s="51"/>
      <c r="AU25" s="51"/>
      <c r="AV25" s="51"/>
      <c r="AW25" s="51"/>
      <c r="AX25" s="51"/>
      <c r="AY25" s="51"/>
      <c r="AZ25" s="51"/>
      <c r="BA25" s="51"/>
      <c r="BB25" s="51"/>
      <c r="BC25" s="51"/>
      <c r="BD25" s="51"/>
      <c r="BE25" s="51"/>
      <c r="BF25" s="52"/>
      <c r="BG25" s="52"/>
      <c r="BH25" s="52"/>
      <c r="BI25" s="52"/>
      <c r="BJ25" s="52"/>
      <c r="BK25" s="52"/>
      <c r="BL25" s="52"/>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row>
    <row r="26" spans="1:1027" ht="20.100000000000001" customHeight="1">
      <c r="A26" s="31"/>
      <c r="B26" s="551" t="s">
        <v>42</v>
      </c>
      <c r="C26" s="552"/>
      <c r="D26" s="552"/>
      <c r="E26" s="632" t="s">
        <v>330</v>
      </c>
      <c r="F26" s="632"/>
      <c r="G26" s="632"/>
      <c r="H26" s="632"/>
      <c r="I26" s="621" t="s">
        <v>35</v>
      </c>
      <c r="J26" s="622"/>
      <c r="K26" s="628"/>
      <c r="L26" s="628"/>
      <c r="M26" s="628"/>
      <c r="N26" s="628"/>
      <c r="O26" s="629"/>
      <c r="P26" s="22"/>
      <c r="Q26" s="22"/>
      <c r="R26" s="344" t="s">
        <v>270</v>
      </c>
      <c r="S26" s="253" t="s">
        <v>125</v>
      </c>
      <c r="T26" s="254" t="s">
        <v>274</v>
      </c>
      <c r="U26" s="255" t="s">
        <v>70</v>
      </c>
      <c r="V26" s="284" t="s">
        <v>78</v>
      </c>
      <c r="W26" s="255" t="s">
        <v>79</v>
      </c>
      <c r="X26" s="256"/>
      <c r="Y26" s="256"/>
      <c r="Z26" s="255" t="s">
        <v>80</v>
      </c>
      <c r="AA26" s="256"/>
      <c r="AB26" s="256"/>
      <c r="AC26" s="256"/>
      <c r="AD26" s="256"/>
      <c r="AE26" s="256"/>
      <c r="AF26" s="256"/>
      <c r="AG26" s="255" t="s">
        <v>54</v>
      </c>
      <c r="AH26" s="501"/>
      <c r="AI26" s="345"/>
      <c r="AJ26" s="504"/>
      <c r="AK26" s="286" t="s">
        <v>42</v>
      </c>
      <c r="AL26" s="51"/>
      <c r="AM26" s="51"/>
      <c r="AN26" s="51"/>
      <c r="AO26" s="51"/>
      <c r="AP26" s="51"/>
      <c r="AQ26" s="51"/>
      <c r="AR26" s="51"/>
      <c r="AS26" s="51"/>
      <c r="AT26" s="51"/>
      <c r="AU26" s="51"/>
      <c r="AV26" s="51"/>
      <c r="AW26" s="51"/>
      <c r="AX26" s="51"/>
      <c r="AY26" s="51"/>
      <c r="AZ26" s="51"/>
      <c r="BA26" s="51"/>
      <c r="BB26" s="51"/>
      <c r="BC26" s="51"/>
      <c r="BD26" s="51"/>
      <c r="BE26" s="51"/>
      <c r="BF26" s="52"/>
      <c r="BG26" s="52"/>
      <c r="BH26" s="52"/>
      <c r="BI26" s="52"/>
      <c r="BJ26" s="52"/>
      <c r="BK26" s="52"/>
      <c r="BL26" s="52"/>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row>
    <row r="27" spans="1:1027" ht="20.100000000000001" customHeight="1">
      <c r="A27" s="31"/>
      <c r="B27" s="551" t="s">
        <v>43</v>
      </c>
      <c r="C27" s="552"/>
      <c r="D27" s="552"/>
      <c r="E27" s="633" t="s">
        <v>331</v>
      </c>
      <c r="F27" s="633"/>
      <c r="G27" s="634" t="s">
        <v>44</v>
      </c>
      <c r="H27" s="634"/>
      <c r="I27" s="551" t="s">
        <v>115</v>
      </c>
      <c r="J27" s="552"/>
      <c r="K27" s="628"/>
      <c r="L27" s="628"/>
      <c r="M27" s="628"/>
      <c r="N27" s="628"/>
      <c r="O27" s="629"/>
      <c r="P27" s="22"/>
      <c r="Q27" s="22"/>
      <c r="R27" s="346"/>
      <c r="S27" s="260" t="s">
        <v>127</v>
      </c>
      <c r="T27" s="254" t="s">
        <v>117</v>
      </c>
      <c r="U27" s="255" t="s">
        <v>319</v>
      </c>
      <c r="V27" s="284" t="s">
        <v>10</v>
      </c>
      <c r="W27" s="255" t="s">
        <v>81</v>
      </c>
      <c r="X27" s="256"/>
      <c r="Y27" s="256"/>
      <c r="Z27" s="255" t="s">
        <v>82</v>
      </c>
      <c r="AA27" s="256"/>
      <c r="AB27" s="256"/>
      <c r="AC27" s="256"/>
      <c r="AD27" s="256"/>
      <c r="AE27" s="256"/>
      <c r="AF27" s="256"/>
      <c r="AG27" s="255" t="s">
        <v>77</v>
      </c>
      <c r="AH27" s="501"/>
      <c r="AI27" s="348"/>
      <c r="AJ27" s="238"/>
      <c r="AK27" s="286" t="s">
        <v>45</v>
      </c>
      <c r="AL27" s="51"/>
      <c r="AM27" s="51"/>
      <c r="AN27" s="51"/>
      <c r="AO27" s="51"/>
      <c r="AP27" s="51"/>
      <c r="AQ27" s="51"/>
      <c r="AR27" s="51"/>
      <c r="AS27" s="51"/>
      <c r="AT27" s="51"/>
      <c r="AU27" s="51"/>
      <c r="AV27" s="51"/>
      <c r="AW27" s="51"/>
      <c r="AX27" s="51"/>
      <c r="AY27" s="51"/>
      <c r="AZ27" s="51"/>
      <c r="BA27" s="51"/>
      <c r="BB27" s="51"/>
      <c r="BC27" s="51"/>
      <c r="BD27" s="51"/>
      <c r="BE27" s="51"/>
      <c r="BF27" s="52"/>
      <c r="BG27" s="52"/>
      <c r="BH27" s="52"/>
      <c r="BI27" s="52"/>
      <c r="BJ27" s="52"/>
      <c r="BK27" s="52"/>
      <c r="BL27" s="52"/>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s="7"/>
      <c r="AMJ27" s="7"/>
      <c r="AMK27" s="7"/>
      <c r="AML27" s="7"/>
      <c r="AMM27" s="7"/>
    </row>
    <row r="28" spans="1:1027" ht="20.100000000000001" customHeight="1" thickBot="1">
      <c r="A28" s="31"/>
      <c r="B28" s="551" t="s">
        <v>46</v>
      </c>
      <c r="C28" s="552"/>
      <c r="D28" s="552"/>
      <c r="E28" s="633" t="s">
        <v>332</v>
      </c>
      <c r="F28" s="633"/>
      <c r="G28" s="634" t="s">
        <v>44</v>
      </c>
      <c r="H28" s="634"/>
      <c r="I28" s="592" t="s">
        <v>116</v>
      </c>
      <c r="J28" s="593"/>
      <c r="K28" s="636"/>
      <c r="L28" s="636"/>
      <c r="M28" s="636"/>
      <c r="N28" s="636"/>
      <c r="O28" s="637"/>
      <c r="P28" s="23"/>
      <c r="Q28" s="23"/>
      <c r="R28" s="346"/>
      <c r="S28" s="260" t="s">
        <v>271</v>
      </c>
      <c r="T28" s="254" t="s">
        <v>23</v>
      </c>
      <c r="U28" s="255" t="s">
        <v>320</v>
      </c>
      <c r="V28" s="284" t="s">
        <v>84</v>
      </c>
      <c r="W28" s="255" t="s">
        <v>85</v>
      </c>
      <c r="X28" s="256"/>
      <c r="Y28" s="256"/>
      <c r="Z28" s="255" t="s">
        <v>86</v>
      </c>
      <c r="AA28" s="256"/>
      <c r="AB28" s="256"/>
      <c r="AC28" s="256"/>
      <c r="AD28" s="256"/>
      <c r="AE28" s="256"/>
      <c r="AF28" s="256"/>
      <c r="AG28" s="255" t="s">
        <v>87</v>
      </c>
      <c r="AH28" s="501"/>
      <c r="AI28" s="348"/>
      <c r="AJ28" s="238"/>
      <c r="AK28" s="286" t="s">
        <v>47</v>
      </c>
      <c r="AL28" s="51"/>
      <c r="AM28" s="51"/>
      <c r="AN28" s="51"/>
      <c r="AO28" s="51"/>
      <c r="AP28" s="51"/>
      <c r="AQ28" s="51"/>
      <c r="AR28" s="51"/>
      <c r="AS28" s="51"/>
      <c r="AT28" s="51"/>
      <c r="AU28" s="51"/>
      <c r="AV28" s="51"/>
      <c r="AW28" s="51"/>
      <c r="AX28" s="51"/>
      <c r="AY28" s="51"/>
      <c r="AZ28" s="51"/>
      <c r="BA28" s="51"/>
      <c r="BB28" s="51"/>
      <c r="BC28" s="51"/>
      <c r="BD28" s="51"/>
      <c r="BE28" s="51"/>
      <c r="BF28" s="52"/>
      <c r="BG28" s="52"/>
      <c r="BH28" s="52"/>
      <c r="BI28" s="52"/>
      <c r="BJ28" s="52"/>
      <c r="BK28" s="52"/>
      <c r="BL28" s="52"/>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row>
    <row r="29" spans="1:1027" ht="20.100000000000001" customHeight="1">
      <c r="A29" s="31"/>
      <c r="B29" s="551" t="s">
        <v>48</v>
      </c>
      <c r="C29" s="552"/>
      <c r="D29" s="552"/>
      <c r="E29" s="633" t="s">
        <v>333</v>
      </c>
      <c r="F29" s="633"/>
      <c r="G29" s="634" t="s">
        <v>44</v>
      </c>
      <c r="H29" s="635"/>
      <c r="I29" s="638" t="s">
        <v>40</v>
      </c>
      <c r="J29" s="639"/>
      <c r="K29" s="639"/>
      <c r="L29" s="639"/>
      <c r="M29" s="639"/>
      <c r="N29" s="639"/>
      <c r="O29" s="640"/>
      <c r="P29" s="53"/>
      <c r="Q29" s="53"/>
      <c r="R29" s="346"/>
      <c r="S29" s="260" t="s">
        <v>272</v>
      </c>
      <c r="T29" s="290"/>
      <c r="U29" s="255" t="s">
        <v>83</v>
      </c>
      <c r="V29" s="285" t="s">
        <v>89</v>
      </c>
      <c r="W29" s="255" t="s">
        <v>90</v>
      </c>
      <c r="X29" s="256"/>
      <c r="Y29" s="256"/>
      <c r="Z29" s="257" t="s">
        <v>91</v>
      </c>
      <c r="AA29" s="256"/>
      <c r="AB29" s="256"/>
      <c r="AC29" s="256"/>
      <c r="AD29" s="256"/>
      <c r="AE29" s="256"/>
      <c r="AF29" s="256"/>
      <c r="AG29" s="255" t="s">
        <v>92</v>
      </c>
      <c r="AH29" s="501"/>
      <c r="AI29" s="348"/>
      <c r="AJ29" s="238"/>
      <c r="AK29" s="286" t="s">
        <v>49</v>
      </c>
      <c r="AL29" s="51"/>
      <c r="AM29" s="51"/>
      <c r="AN29" s="51"/>
      <c r="AO29" s="51"/>
      <c r="AP29" s="51"/>
      <c r="AQ29" s="51"/>
      <c r="AR29" s="51"/>
      <c r="AS29" s="51"/>
      <c r="AT29" s="51"/>
      <c r="AU29" s="51"/>
      <c r="AV29" s="51"/>
      <c r="AW29" s="51"/>
      <c r="AX29" s="51"/>
      <c r="AY29" s="51"/>
      <c r="AZ29" s="51"/>
      <c r="BA29" s="51"/>
      <c r="BB29" s="51"/>
      <c r="BC29" s="51"/>
      <c r="BD29" s="51"/>
      <c r="BE29" s="51"/>
      <c r="BF29" s="52"/>
      <c r="BG29" s="52"/>
      <c r="BH29" s="52"/>
      <c r="BI29" s="52"/>
      <c r="BJ29" s="52"/>
      <c r="BK29" s="52"/>
      <c r="BL29" s="52"/>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c r="AMC29" s="7"/>
      <c r="AMD29" s="7"/>
      <c r="AME29" s="7"/>
      <c r="AMF29" s="7"/>
      <c r="AMG29" s="7"/>
      <c r="AMH29" s="7"/>
      <c r="AMI29" s="7"/>
      <c r="AMJ29" s="7"/>
      <c r="AMK29" s="7"/>
      <c r="AML29" s="7"/>
      <c r="AMM29" s="7"/>
    </row>
    <row r="30" spans="1:1027" ht="20.100000000000001" customHeight="1">
      <c r="A30" s="31"/>
      <c r="B30" s="551" t="s">
        <v>50</v>
      </c>
      <c r="C30" s="552"/>
      <c r="D30" s="552"/>
      <c r="E30" s="630" t="s">
        <v>64</v>
      </c>
      <c r="F30" s="630"/>
      <c r="G30" s="630"/>
      <c r="H30" s="631"/>
      <c r="I30" s="641"/>
      <c r="J30" s="642"/>
      <c r="K30" s="642"/>
      <c r="L30" s="642"/>
      <c r="M30" s="642"/>
      <c r="N30" s="642"/>
      <c r="O30" s="643"/>
      <c r="P30" s="53"/>
      <c r="Q30" s="53"/>
      <c r="R30" s="346"/>
      <c r="S30" s="288" t="s">
        <v>128</v>
      </c>
      <c r="T30" s="254"/>
      <c r="U30" s="255" t="s">
        <v>88</v>
      </c>
      <c r="V30" s="261"/>
      <c r="W30" s="255" t="s">
        <v>93</v>
      </c>
      <c r="X30" s="256"/>
      <c r="Y30" s="256"/>
      <c r="Z30" s="256"/>
      <c r="AA30" s="256"/>
      <c r="AB30" s="256"/>
      <c r="AC30" s="256"/>
      <c r="AD30" s="256"/>
      <c r="AE30" s="256"/>
      <c r="AF30" s="256"/>
      <c r="AG30" s="255" t="s">
        <v>94</v>
      </c>
      <c r="AH30" s="501"/>
      <c r="AI30" s="348"/>
      <c r="AJ30" s="238"/>
      <c r="AK30" s="286" t="s">
        <v>50</v>
      </c>
      <c r="AL30" s="51"/>
      <c r="AM30" s="51"/>
      <c r="AN30" s="51"/>
      <c r="AO30" s="51"/>
      <c r="AP30" s="51"/>
      <c r="AQ30" s="51"/>
      <c r="AR30" s="51"/>
      <c r="AS30" s="51"/>
      <c r="AT30" s="51"/>
      <c r="AU30" s="51"/>
      <c r="AV30" s="51"/>
      <c r="AW30" s="51"/>
      <c r="AX30" s="51"/>
      <c r="AY30" s="51"/>
      <c r="AZ30" s="51"/>
      <c r="BA30" s="51"/>
      <c r="BB30" s="51"/>
      <c r="BC30" s="51"/>
      <c r="BD30" s="51"/>
      <c r="BE30" s="51"/>
      <c r="BF30" s="52"/>
      <c r="BG30" s="52"/>
      <c r="BH30" s="52"/>
      <c r="BI30" s="52"/>
      <c r="BJ30" s="52"/>
      <c r="BK30" s="52"/>
      <c r="BL30" s="52"/>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c r="AMA30" s="7"/>
      <c r="AMB30" s="7"/>
      <c r="AMC30" s="7"/>
      <c r="AMD30" s="7"/>
      <c r="AME30" s="7"/>
      <c r="AMF30" s="7"/>
      <c r="AMG30" s="7"/>
      <c r="AMH30" s="7"/>
      <c r="AMI30" s="7"/>
      <c r="AMJ30" s="7"/>
      <c r="AMK30" s="7"/>
      <c r="AML30" s="7"/>
      <c r="AMM30" s="7"/>
    </row>
    <row r="31" spans="1:1027" ht="20.100000000000001" customHeight="1">
      <c r="A31" s="31"/>
      <c r="B31" s="551" t="s">
        <v>52</v>
      </c>
      <c r="C31" s="552"/>
      <c r="D31" s="552"/>
      <c r="E31" s="630" t="s">
        <v>65</v>
      </c>
      <c r="F31" s="630"/>
      <c r="G31" s="630"/>
      <c r="H31" s="631"/>
      <c r="I31" s="641"/>
      <c r="J31" s="642"/>
      <c r="K31" s="642"/>
      <c r="L31" s="642"/>
      <c r="M31" s="642"/>
      <c r="N31" s="642"/>
      <c r="O31" s="643"/>
      <c r="P31" s="53"/>
      <c r="Q31" s="53"/>
      <c r="R31" s="347"/>
      <c r="S31" s="289"/>
      <c r="T31" s="255" t="s">
        <v>95</v>
      </c>
      <c r="U31" s="255" t="s">
        <v>321</v>
      </c>
      <c r="V31" s="261"/>
      <c r="W31" s="257" t="s">
        <v>96</v>
      </c>
      <c r="X31" s="256"/>
      <c r="Y31" s="256"/>
      <c r="Z31" s="256"/>
      <c r="AA31" s="256"/>
      <c r="AB31" s="256"/>
      <c r="AC31" s="256"/>
      <c r="AD31" s="256"/>
      <c r="AE31" s="256"/>
      <c r="AF31" s="256"/>
      <c r="AG31" s="257" t="s">
        <v>97</v>
      </c>
      <c r="AH31" s="501"/>
      <c r="AI31" s="348"/>
      <c r="AJ31" s="238"/>
      <c r="AK31" s="286" t="s">
        <v>52</v>
      </c>
      <c r="AL31" s="31"/>
      <c r="AM31" s="31"/>
      <c r="AN31" s="31"/>
      <c r="AO31" s="31"/>
      <c r="AP31" s="31"/>
      <c r="AQ31" s="31"/>
      <c r="AR31" s="31"/>
      <c r="AS31" s="31"/>
      <c r="AT31" s="31"/>
      <c r="AU31" s="31"/>
      <c r="AV31" s="31"/>
      <c r="AW31" s="31"/>
      <c r="AX31" s="31"/>
      <c r="AY31" s="31"/>
      <c r="AZ31" s="31"/>
      <c r="BA31" s="31"/>
      <c r="BB31" s="31"/>
      <c r="BC31" s="31"/>
      <c r="BD31" s="31"/>
      <c r="BE31" s="31"/>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c r="AMJ31" s="7"/>
      <c r="AMK31" s="7"/>
      <c r="AML31" s="7"/>
      <c r="AMM31" s="7"/>
    </row>
    <row r="32" spans="1:1027" ht="20.100000000000001" customHeight="1">
      <c r="A32" s="31"/>
      <c r="B32" s="551" t="s">
        <v>53</v>
      </c>
      <c r="C32" s="552"/>
      <c r="D32" s="552"/>
      <c r="E32" s="553" t="s">
        <v>66</v>
      </c>
      <c r="F32" s="553"/>
      <c r="G32" s="549" t="s">
        <v>54</v>
      </c>
      <c r="H32" s="550"/>
      <c r="I32" s="641"/>
      <c r="J32" s="642"/>
      <c r="K32" s="642"/>
      <c r="L32" s="642"/>
      <c r="M32" s="642"/>
      <c r="N32" s="642"/>
      <c r="O32" s="643"/>
      <c r="P32" s="53"/>
      <c r="Q32" s="53"/>
      <c r="R32" s="347"/>
      <c r="S32" s="289"/>
      <c r="T32" s="251" t="s">
        <v>98</v>
      </c>
      <c r="U32" s="255" t="s">
        <v>95</v>
      </c>
      <c r="V32" s="261"/>
      <c r="W32" s="246"/>
      <c r="X32" s="246"/>
      <c r="Y32" s="246"/>
      <c r="Z32" s="246"/>
      <c r="AA32" s="246"/>
      <c r="AB32" s="246"/>
      <c r="AC32" s="246"/>
      <c r="AD32" s="246"/>
      <c r="AE32" s="246"/>
      <c r="AF32" s="246"/>
      <c r="AG32" s="246"/>
      <c r="AH32" s="246"/>
      <c r="AI32" s="348"/>
      <c r="AJ32" s="238"/>
      <c r="AK32" s="286" t="s">
        <v>55</v>
      </c>
      <c r="AL32" s="31"/>
      <c r="AM32" s="31"/>
      <c r="AN32" s="31"/>
      <c r="AO32" s="31"/>
      <c r="AP32" s="31"/>
      <c r="AQ32" s="31"/>
      <c r="AR32" s="31"/>
      <c r="AS32" s="31"/>
      <c r="AT32" s="31"/>
      <c r="AU32" s="31"/>
      <c r="AV32" s="31"/>
      <c r="AW32" s="31"/>
      <c r="AX32" s="31"/>
      <c r="AY32" s="31"/>
      <c r="AZ32" s="31"/>
      <c r="BA32" s="31"/>
      <c r="BB32" s="31"/>
      <c r="BC32" s="31"/>
      <c r="BD32" s="31"/>
      <c r="BE32" s="31"/>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c r="AML32" s="7"/>
      <c r="AMM32" s="7"/>
    </row>
    <row r="33" spans="1:1027" ht="20.100000000000001" customHeight="1">
      <c r="A33" s="31"/>
      <c r="B33" s="551" t="s">
        <v>56</v>
      </c>
      <c r="C33" s="552"/>
      <c r="D33" s="552"/>
      <c r="E33" s="553" t="s">
        <v>56</v>
      </c>
      <c r="F33" s="553"/>
      <c r="G33" s="553"/>
      <c r="H33" s="554"/>
      <c r="I33" s="641"/>
      <c r="J33" s="642"/>
      <c r="K33" s="642"/>
      <c r="L33" s="642"/>
      <c r="M33" s="642"/>
      <c r="N33" s="642"/>
      <c r="O33" s="643"/>
      <c r="P33" s="53"/>
      <c r="Q33" s="53"/>
      <c r="R33" s="347"/>
      <c r="S33" s="289"/>
      <c r="T33" s="251" t="s">
        <v>27</v>
      </c>
      <c r="U33" s="255" t="s">
        <v>98</v>
      </c>
      <c r="V33" s="261"/>
      <c r="W33" s="261"/>
      <c r="X33" s="246"/>
      <c r="Y33" s="246"/>
      <c r="Z33" s="246"/>
      <c r="AA33" s="246"/>
      <c r="AB33" s="246"/>
      <c r="AC33" s="246"/>
      <c r="AD33" s="246"/>
      <c r="AE33" s="246"/>
      <c r="AF33" s="246"/>
      <c r="AG33" s="246"/>
      <c r="AH33" s="246"/>
      <c r="AI33" s="348"/>
      <c r="AJ33" s="238"/>
      <c r="AK33" s="286" t="s">
        <v>135</v>
      </c>
      <c r="AL33" s="31"/>
      <c r="AM33" s="31"/>
      <c r="AN33" s="31"/>
      <c r="AO33" s="31"/>
      <c r="AP33" s="31"/>
      <c r="AQ33" s="31"/>
      <c r="AR33" s="31"/>
      <c r="AS33" s="31"/>
      <c r="AT33" s="31"/>
      <c r="AU33" s="31"/>
      <c r="AV33" s="31"/>
      <c r="AW33" s="31"/>
      <c r="AX33" s="31"/>
      <c r="AY33" s="31"/>
      <c r="AZ33" s="31"/>
      <c r="BA33" s="31"/>
      <c r="BB33" s="31"/>
      <c r="BC33" s="31"/>
      <c r="BD33" s="31"/>
      <c r="BE33" s="31"/>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row>
    <row r="34" spans="1:1027" ht="20.100000000000001" customHeight="1" thickBot="1">
      <c r="A34" s="31"/>
      <c r="B34" s="557" t="s">
        <v>399</v>
      </c>
      <c r="C34" s="558"/>
      <c r="D34" s="558"/>
      <c r="E34" s="555" t="s">
        <v>400</v>
      </c>
      <c r="F34" s="555"/>
      <c r="G34" s="555"/>
      <c r="H34" s="556"/>
      <c r="I34" s="641"/>
      <c r="J34" s="642"/>
      <c r="K34" s="642"/>
      <c r="L34" s="642"/>
      <c r="M34" s="642"/>
      <c r="N34" s="642"/>
      <c r="O34" s="643"/>
      <c r="P34" s="53"/>
      <c r="Q34" s="53"/>
      <c r="R34" s="347"/>
      <c r="S34" s="289"/>
      <c r="T34" s="251" t="s">
        <v>8</v>
      </c>
      <c r="U34" s="255" t="s">
        <v>322</v>
      </c>
      <c r="V34" s="261"/>
      <c r="W34" s="261"/>
      <c r="X34" s="246"/>
      <c r="Y34" s="246"/>
      <c r="Z34" s="246"/>
      <c r="AA34" s="246"/>
      <c r="AB34" s="246"/>
      <c r="AC34" s="246"/>
      <c r="AD34" s="246"/>
      <c r="AE34" s="246"/>
      <c r="AF34" s="246"/>
      <c r="AG34" s="246"/>
      <c r="AH34" s="246"/>
      <c r="AI34" s="348"/>
      <c r="AJ34" s="238"/>
      <c r="AK34" s="287" t="s">
        <v>314</v>
      </c>
      <c r="AL34" s="31"/>
      <c r="AM34" s="31"/>
      <c r="AN34" s="31"/>
      <c r="AO34" s="31"/>
      <c r="AP34" s="31"/>
      <c r="AQ34" s="31"/>
      <c r="AR34" s="31"/>
      <c r="AS34" s="31"/>
      <c r="AT34" s="31"/>
      <c r="AU34" s="31"/>
      <c r="AV34" s="31"/>
      <c r="AW34" s="31"/>
      <c r="AX34" s="31"/>
      <c r="AY34" s="31"/>
      <c r="AZ34" s="31"/>
      <c r="BA34" s="31"/>
      <c r="BB34" s="31"/>
      <c r="BC34" s="31"/>
      <c r="BD34" s="31"/>
      <c r="BE34" s="31"/>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row>
    <row r="35" spans="1:1027" ht="20.100000000000001" customHeight="1">
      <c r="A35" s="31"/>
      <c r="B35" s="559" t="s">
        <v>138</v>
      </c>
      <c r="C35" s="560"/>
      <c r="D35" s="560"/>
      <c r="E35" s="560"/>
      <c r="F35" s="560"/>
      <c r="G35" s="560"/>
      <c r="H35" s="561"/>
      <c r="I35" s="641"/>
      <c r="J35" s="642"/>
      <c r="K35" s="642"/>
      <c r="L35" s="642"/>
      <c r="M35" s="642"/>
      <c r="N35" s="642"/>
      <c r="O35" s="643"/>
      <c r="P35" s="53"/>
      <c r="Q35" s="53"/>
      <c r="R35" s="347"/>
      <c r="S35" s="289"/>
      <c r="T35" s="251" t="s">
        <v>99</v>
      </c>
      <c r="U35" s="255" t="s">
        <v>323</v>
      </c>
      <c r="V35" s="261"/>
      <c r="W35" s="261"/>
      <c r="X35" s="246"/>
      <c r="Y35" s="246"/>
      <c r="Z35" s="246"/>
      <c r="AA35" s="246"/>
      <c r="AB35" s="246"/>
      <c r="AC35" s="246"/>
      <c r="AD35" s="246"/>
      <c r="AE35" s="246"/>
      <c r="AF35" s="246"/>
      <c r="AG35" s="246"/>
      <c r="AH35" s="246"/>
      <c r="AI35" s="348"/>
      <c r="AJ35" s="238"/>
      <c r="AK35" s="512" t="s">
        <v>407</v>
      </c>
      <c r="AL35" s="31"/>
      <c r="AM35" s="31"/>
      <c r="AN35" s="31"/>
      <c r="AO35" s="31"/>
      <c r="AP35" s="31"/>
      <c r="AQ35" s="31"/>
      <c r="AR35" s="31"/>
      <c r="AS35" s="31"/>
      <c r="AT35" s="31"/>
      <c r="AU35" s="31"/>
      <c r="AV35" s="31"/>
      <c r="AW35" s="31"/>
      <c r="AX35" s="31"/>
      <c r="AY35" s="31"/>
      <c r="AZ35" s="31"/>
      <c r="BA35" s="31"/>
      <c r="BB35" s="31"/>
      <c r="BC35" s="31"/>
      <c r="BD35" s="31"/>
      <c r="BE35" s="31"/>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row>
    <row r="36" spans="1:1027" ht="20.100000000000001" customHeight="1" thickBot="1">
      <c r="A36" s="31"/>
      <c r="B36" s="647" t="s">
        <v>411</v>
      </c>
      <c r="C36" s="648"/>
      <c r="D36" s="648"/>
      <c r="E36" s="648"/>
      <c r="F36" s="648"/>
      <c r="G36" s="648"/>
      <c r="H36" s="649"/>
      <c r="I36" s="641"/>
      <c r="J36" s="642"/>
      <c r="K36" s="642"/>
      <c r="L36" s="642"/>
      <c r="M36" s="642"/>
      <c r="N36" s="642"/>
      <c r="O36" s="643"/>
      <c r="P36" s="53"/>
      <c r="Q36" s="53"/>
      <c r="R36" s="349"/>
      <c r="S36" s="350"/>
      <c r="T36" s="351" t="s">
        <v>100</v>
      </c>
      <c r="U36" s="357" t="s">
        <v>326</v>
      </c>
      <c r="V36" s="352"/>
      <c r="W36" s="352"/>
      <c r="X36" s="352"/>
      <c r="Y36" s="352"/>
      <c r="Z36" s="352"/>
      <c r="AA36" s="352"/>
      <c r="AB36" s="352"/>
      <c r="AC36" s="352"/>
      <c r="AD36" s="352"/>
      <c r="AE36" s="352"/>
      <c r="AF36" s="352"/>
      <c r="AG36" s="352"/>
      <c r="AH36" s="352"/>
      <c r="AI36" s="353"/>
      <c r="AJ36" s="238"/>
      <c r="AK36" s="287" t="s">
        <v>408</v>
      </c>
      <c r="AL36" s="31"/>
      <c r="AM36" s="31"/>
      <c r="AO36" s="31"/>
      <c r="AP36" s="31"/>
      <c r="AQ36" s="31"/>
      <c r="AR36" s="31"/>
      <c r="AS36" s="31"/>
      <c r="AT36" s="31"/>
      <c r="AU36" s="31"/>
      <c r="AV36" s="31"/>
      <c r="AW36" s="31"/>
      <c r="AX36" s="31"/>
      <c r="AY36" s="31"/>
      <c r="AZ36" s="31"/>
      <c r="BA36" s="31"/>
      <c r="BB36" s="31"/>
      <c r="BC36" s="31"/>
      <c r="BD36" s="31"/>
      <c r="BE36" s="31"/>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row>
    <row r="37" spans="1:1027" ht="20.100000000000001" customHeight="1">
      <c r="A37" s="31"/>
      <c r="B37" s="647"/>
      <c r="C37" s="648"/>
      <c r="D37" s="648"/>
      <c r="E37" s="648"/>
      <c r="F37" s="648"/>
      <c r="G37" s="648"/>
      <c r="H37" s="649"/>
      <c r="I37" s="641"/>
      <c r="J37" s="642"/>
      <c r="K37" s="642"/>
      <c r="L37" s="642"/>
      <c r="M37" s="642"/>
      <c r="N37" s="642"/>
      <c r="O37" s="643"/>
      <c r="P37" s="53"/>
      <c r="Q37" s="53"/>
      <c r="R37" s="262"/>
      <c r="S37" s="263"/>
      <c r="T37" s="263"/>
      <c r="U37" s="263"/>
      <c r="V37" s="263"/>
      <c r="W37" s="264"/>
      <c r="X37" s="265"/>
      <c r="Y37" s="265"/>
      <c r="Z37" s="265"/>
      <c r="AA37" s="37"/>
      <c r="AB37" s="238"/>
      <c r="AC37" s="238"/>
      <c r="AD37" s="238"/>
      <c r="AE37" s="238"/>
      <c r="AF37" s="238"/>
      <c r="AG37" s="238"/>
      <c r="AH37" s="238"/>
      <c r="AI37" s="238"/>
      <c r="AJ37" s="238"/>
      <c r="AK37" s="287" t="s">
        <v>409</v>
      </c>
      <c r="AL37" s="31"/>
      <c r="AM37" s="31"/>
      <c r="AO37" s="31"/>
      <c r="AP37" s="31"/>
      <c r="AQ37" s="31"/>
      <c r="AR37" s="31"/>
      <c r="AS37" s="31"/>
      <c r="AT37" s="31"/>
      <c r="AU37" s="31"/>
      <c r="AV37" s="31"/>
      <c r="AW37" s="31"/>
      <c r="AX37" s="31"/>
      <c r="AY37" s="31"/>
      <c r="AZ37" s="31"/>
      <c r="BA37" s="31"/>
      <c r="BB37" s="31"/>
      <c r="BC37" s="31"/>
      <c r="BD37" s="31"/>
      <c r="BE37" s="31"/>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row>
    <row r="38" spans="1:1027" ht="20.100000000000001" customHeight="1">
      <c r="A38" s="31"/>
      <c r="B38" s="562"/>
      <c r="C38" s="563"/>
      <c r="D38" s="563"/>
      <c r="E38" s="563"/>
      <c r="F38" s="563"/>
      <c r="G38" s="563"/>
      <c r="H38" s="564"/>
      <c r="I38" s="641"/>
      <c r="J38" s="642"/>
      <c r="K38" s="642"/>
      <c r="L38" s="642"/>
      <c r="M38" s="642"/>
      <c r="N38" s="642"/>
      <c r="O38" s="643"/>
      <c r="P38" s="53"/>
      <c r="Q38" s="53"/>
      <c r="R38" s="262"/>
      <c r="S38" s="266"/>
      <c r="T38" s="266"/>
      <c r="U38" s="266"/>
      <c r="V38" s="266"/>
      <c r="W38" s="31"/>
      <c r="X38" s="266"/>
      <c r="Y38" s="266"/>
      <c r="Z38" s="266"/>
      <c r="AA38" s="37"/>
      <c r="AB38" s="238"/>
      <c r="AC38" s="238"/>
      <c r="AD38" s="238"/>
      <c r="AE38" s="238"/>
      <c r="AF38" s="238"/>
      <c r="AG38" s="238"/>
      <c r="AH38" s="238"/>
      <c r="AI38" s="238"/>
      <c r="AJ38" s="238"/>
      <c r="AK38" s="287" t="s">
        <v>410</v>
      </c>
      <c r="AL38" s="31"/>
      <c r="AM38" s="31"/>
      <c r="AO38" s="31"/>
      <c r="AP38" s="31"/>
      <c r="AQ38" s="31"/>
      <c r="AR38" s="31"/>
      <c r="AS38" s="31"/>
      <c r="AT38" s="31"/>
      <c r="AU38" s="31"/>
      <c r="AV38" s="31"/>
      <c r="AW38" s="31"/>
      <c r="AX38" s="31"/>
      <c r="AY38" s="31"/>
      <c r="AZ38" s="31"/>
      <c r="BA38" s="31"/>
      <c r="BB38" s="31"/>
      <c r="BC38" s="31"/>
      <c r="BD38" s="31"/>
      <c r="BE38" s="31"/>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s="7"/>
      <c r="AMI38" s="7"/>
      <c r="AMJ38" s="7"/>
      <c r="AMK38" s="7"/>
      <c r="AML38" s="7"/>
      <c r="AMM38" s="7"/>
    </row>
    <row r="39" spans="1:1027" ht="20.100000000000001" customHeight="1" thickBot="1">
      <c r="A39" s="31"/>
      <c r="B39" s="565"/>
      <c r="C39" s="566"/>
      <c r="D39" s="566"/>
      <c r="E39" s="566"/>
      <c r="F39" s="566"/>
      <c r="G39" s="566"/>
      <c r="H39" s="567"/>
      <c r="I39" s="644"/>
      <c r="J39" s="645"/>
      <c r="K39" s="645"/>
      <c r="L39" s="645"/>
      <c r="M39" s="645"/>
      <c r="N39" s="645"/>
      <c r="O39" s="646"/>
      <c r="P39" s="53"/>
      <c r="Q39" s="53"/>
      <c r="R39" s="262"/>
      <c r="S39" s="34"/>
      <c r="T39" s="34"/>
      <c r="U39" s="34"/>
      <c r="V39" s="34"/>
      <c r="W39" s="31"/>
      <c r="X39" s="34"/>
      <c r="Y39" s="34"/>
      <c r="Z39" s="34"/>
      <c r="AA39" s="34"/>
      <c r="AB39" s="34"/>
      <c r="AC39" s="34"/>
      <c r="AD39" s="34"/>
      <c r="AE39" s="34"/>
      <c r="AF39" s="34"/>
      <c r="AG39" s="34"/>
      <c r="AH39" s="238"/>
      <c r="AI39" s="238"/>
      <c r="AJ39" s="238"/>
      <c r="AK39" s="16" t="s">
        <v>402</v>
      </c>
      <c r="AU39" s="26"/>
      <c r="AX39" s="31"/>
      <c r="AY39" s="31"/>
      <c r="AZ39" s="31"/>
      <c r="BA39" s="31"/>
      <c r="BB39" s="31"/>
      <c r="BC39" s="31"/>
      <c r="BD39" s="31"/>
      <c r="BE39" s="31"/>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s="7"/>
      <c r="AMH39" s="7"/>
      <c r="AMI39" s="7"/>
      <c r="AMJ39" s="7"/>
      <c r="AMK39" s="7"/>
      <c r="AML39" s="7"/>
      <c r="AMM39" s="7"/>
    </row>
    <row r="40" spans="1:1027" ht="20.100000000000001" customHeight="1">
      <c r="A40" s="590" t="s">
        <v>442</v>
      </c>
      <c r="B40" s="590"/>
      <c r="C40" s="590"/>
      <c r="D40" s="590"/>
      <c r="E40" s="590"/>
      <c r="F40" s="590"/>
      <c r="G40" s="590"/>
      <c r="H40" s="590"/>
      <c r="I40" s="590"/>
      <c r="J40" s="590"/>
      <c r="K40" s="591" t="s">
        <v>412</v>
      </c>
      <c r="L40" s="591"/>
      <c r="M40" s="591"/>
      <c r="N40" s="591"/>
      <c r="O40" s="591"/>
      <c r="P40" s="515"/>
      <c r="Q40" s="175"/>
      <c r="R40" s="262"/>
      <c r="S40" s="34"/>
      <c r="T40" s="34"/>
      <c r="W40" s="31"/>
      <c r="AB40" s="34"/>
      <c r="AC40" s="34"/>
      <c r="AD40" s="34"/>
      <c r="AE40" s="34"/>
      <c r="AF40" s="34"/>
      <c r="AG40" s="34"/>
      <c r="AH40" s="238"/>
      <c r="AI40" s="238"/>
      <c r="AJ40" s="238"/>
      <c r="AP40" s="26"/>
      <c r="AU40" s="26"/>
      <c r="AX40" s="31"/>
      <c r="AY40" s="31"/>
      <c r="AZ40" s="31"/>
      <c r="BA40" s="31"/>
      <c r="BB40" s="31"/>
      <c r="BC40" s="31"/>
      <c r="BD40" s="31"/>
      <c r="BE40" s="31"/>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s="7"/>
      <c r="AMH40" s="7"/>
      <c r="AMI40" s="7"/>
      <c r="AMJ40" s="7"/>
      <c r="AMK40" s="7"/>
      <c r="AML40" s="7"/>
      <c r="AMM40" s="7"/>
    </row>
    <row r="41" spans="1:1027" ht="20.100000000000001" customHeight="1" thickBot="1">
      <c r="A41" s="31"/>
      <c r="B41" s="31"/>
      <c r="C41" s="31"/>
      <c r="D41" s="31"/>
      <c r="E41" s="31"/>
      <c r="F41" s="31"/>
      <c r="G41" s="31"/>
      <c r="H41" s="31"/>
      <c r="I41" s="31"/>
      <c r="J41" s="31"/>
      <c r="K41" s="31"/>
      <c r="L41" s="31"/>
      <c r="M41" s="31"/>
      <c r="N41" s="31"/>
      <c r="O41" s="31"/>
      <c r="P41" s="31"/>
      <c r="Q41" s="7"/>
      <c r="R41" s="262"/>
      <c r="S41" s="34"/>
      <c r="T41" s="34"/>
      <c r="W41" s="31"/>
      <c r="AB41" s="34"/>
      <c r="AC41" s="34"/>
      <c r="AD41" s="34"/>
      <c r="AE41" s="34"/>
      <c r="AF41" s="34"/>
      <c r="AG41" s="34"/>
      <c r="AH41" s="25"/>
      <c r="AI41" s="25"/>
      <c r="AJ41" s="502"/>
      <c r="AP41" s="26"/>
      <c r="AU41" s="26"/>
    </row>
    <row r="42" spans="1:1027" ht="20.100000000000001" customHeight="1">
      <c r="A42" s="31"/>
      <c r="B42" s="10" t="s">
        <v>9</v>
      </c>
      <c r="C42" s="27"/>
      <c r="D42" s="572">
        <f>D2</f>
        <v>0</v>
      </c>
      <c r="E42" s="573"/>
      <c r="F42" s="573"/>
      <c r="G42" s="574" t="s">
        <v>113</v>
      </c>
      <c r="H42" s="574"/>
      <c r="I42" s="575" t="s">
        <v>10</v>
      </c>
      <c r="J42" s="575"/>
      <c r="K42" s="576"/>
      <c r="L42" s="577" t="s">
        <v>141</v>
      </c>
      <c r="M42" s="578"/>
      <c r="N42" s="578"/>
      <c r="O42" s="579"/>
      <c r="P42" s="28"/>
      <c r="Q42" s="28"/>
      <c r="R42" s="262"/>
      <c r="S42" s="34"/>
      <c r="T42" s="34"/>
      <c r="W42" s="31"/>
      <c r="AB42" s="34"/>
      <c r="AC42" s="34"/>
      <c r="AD42" s="34"/>
      <c r="AE42" s="34"/>
      <c r="AF42" s="34"/>
      <c r="AG42" s="34"/>
      <c r="AH42" s="32"/>
      <c r="AI42" s="173"/>
      <c r="AJ42" s="499"/>
      <c r="AP42" s="26"/>
      <c r="AU42" s="26"/>
      <c r="AX42" s="7"/>
      <c r="AY42" s="7"/>
      <c r="AZ42" s="7"/>
      <c r="BA42" s="7"/>
      <c r="BB42" s="7"/>
      <c r="BC42" s="7"/>
      <c r="BD42" s="7"/>
      <c r="BE42" s="7"/>
      <c r="BF42" s="7"/>
      <c r="BG42" s="7"/>
      <c r="BH42" s="7"/>
      <c r="BI42" s="7"/>
      <c r="BJ42" s="7"/>
      <c r="BK42" s="30"/>
    </row>
    <row r="43" spans="1:1027" ht="20.100000000000001" customHeight="1">
      <c r="A43" s="31"/>
      <c r="B43" s="11" t="s">
        <v>11</v>
      </c>
      <c r="C43" s="31"/>
      <c r="D43" s="586">
        <f>D3</f>
        <v>0</v>
      </c>
      <c r="E43" s="586"/>
      <c r="F43" s="586"/>
      <c r="G43" s="586"/>
      <c r="H43" s="586"/>
      <c r="I43" s="586"/>
      <c r="J43" s="586"/>
      <c r="K43" s="587"/>
      <c r="L43" s="580"/>
      <c r="M43" s="581"/>
      <c r="N43" s="581"/>
      <c r="O43" s="582"/>
      <c r="P43" s="28"/>
      <c r="Q43" s="28"/>
      <c r="R43" s="262"/>
      <c r="S43" s="34"/>
      <c r="T43" s="34"/>
      <c r="W43" s="1"/>
      <c r="AB43" s="34"/>
      <c r="AC43" s="34"/>
      <c r="AD43" s="34"/>
      <c r="AE43" s="34"/>
      <c r="AF43" s="34"/>
      <c r="AG43" s="34"/>
      <c r="AH43" s="32"/>
      <c r="AI43" s="173"/>
      <c r="AJ43" s="499"/>
      <c r="AP43" s="26"/>
      <c r="AU43" s="26"/>
      <c r="AX43" s="37"/>
      <c r="AY43" s="37"/>
      <c r="AZ43" s="37"/>
      <c r="BA43" s="7"/>
      <c r="BB43" s="7"/>
      <c r="BC43" s="7"/>
      <c r="BD43" s="7"/>
      <c r="BE43" s="7"/>
      <c r="BF43" s="7"/>
      <c r="BG43" s="7"/>
      <c r="BH43" s="7"/>
      <c r="BI43" s="7"/>
      <c r="BJ43" s="7"/>
      <c r="BK43" s="30"/>
    </row>
    <row r="44" spans="1:1027" ht="20.100000000000001" customHeight="1" thickBot="1">
      <c r="A44" s="31"/>
      <c r="B44" s="12" t="s">
        <v>12</v>
      </c>
      <c r="C44" s="33"/>
      <c r="D44" s="588">
        <f>D4</f>
        <v>0</v>
      </c>
      <c r="E44" s="588"/>
      <c r="F44" s="588"/>
      <c r="G44" s="588"/>
      <c r="H44" s="588"/>
      <c r="I44" s="588"/>
      <c r="J44" s="588"/>
      <c r="K44" s="589"/>
      <c r="L44" s="583"/>
      <c r="M44" s="584"/>
      <c r="N44" s="584"/>
      <c r="O44" s="585"/>
      <c r="P44" s="28"/>
      <c r="Q44" s="28"/>
      <c r="R44" s="262"/>
      <c r="S44" s="34"/>
      <c r="T44" s="34"/>
      <c r="W44" s="1"/>
      <c r="AB44" s="34"/>
      <c r="AC44" s="34"/>
      <c r="AD44" s="34"/>
      <c r="AE44" s="34"/>
      <c r="AF44" s="34"/>
      <c r="AG44" s="34"/>
      <c r="AH44" s="32"/>
      <c r="AI44" s="173"/>
      <c r="AJ44" s="499"/>
      <c r="AP44" s="26"/>
      <c r="AU44" s="26"/>
      <c r="AX44" s="37"/>
      <c r="AY44" s="37"/>
      <c r="AZ44" s="37"/>
      <c r="BA44" s="7"/>
      <c r="BB44" s="7"/>
      <c r="BC44" s="7"/>
      <c r="BD44" s="7"/>
      <c r="BE44" s="7"/>
      <c r="BF44" s="7"/>
      <c r="BG44" s="7"/>
      <c r="BH44" s="7"/>
      <c r="BI44" s="7"/>
      <c r="BJ44" s="7"/>
      <c r="BK44" s="34"/>
    </row>
    <row r="45" spans="1:1027" ht="20.100000000000001" customHeight="1">
      <c r="A45" s="31"/>
      <c r="B45" s="295"/>
      <c r="C45" s="295"/>
      <c r="D45" s="295"/>
      <c r="E45" s="295"/>
      <c r="F45" s="295"/>
      <c r="G45" s="295"/>
      <c r="H45" s="295"/>
      <c r="I45" s="295"/>
      <c r="J45" s="295"/>
      <c r="K45" s="295"/>
      <c r="L45" s="1"/>
      <c r="M45" s="1"/>
      <c r="N45" s="1"/>
      <c r="O45" s="1"/>
      <c r="P45" s="1"/>
      <c r="Q45" s="174"/>
      <c r="R45" s="262"/>
      <c r="S45" s="34"/>
      <c r="T45" s="34"/>
      <c r="W45" s="269"/>
      <c r="AB45" s="34"/>
      <c r="AC45" s="34"/>
      <c r="AD45" s="34"/>
      <c r="AE45" s="34"/>
      <c r="AF45" s="34"/>
      <c r="AG45" s="34"/>
      <c r="AH45" s="35"/>
      <c r="AI45" s="174"/>
      <c r="AJ45" s="271"/>
      <c r="AP45" s="26"/>
      <c r="AU45" s="31"/>
      <c r="AX45" s="37"/>
      <c r="AY45" s="37"/>
      <c r="AZ45" s="37"/>
      <c r="BA45" s="7"/>
      <c r="BB45" s="7"/>
      <c r="BC45" s="7"/>
      <c r="BD45" s="7"/>
      <c r="BE45" s="7"/>
      <c r="BF45" s="7"/>
      <c r="BG45" s="7"/>
      <c r="BH45" s="7"/>
      <c r="BI45" s="7"/>
      <c r="BJ45" s="7"/>
      <c r="BK45" s="37"/>
    </row>
    <row r="46" spans="1:1027" s="31" customFormat="1" ht="20.100000000000001" customHeight="1" thickBot="1">
      <c r="A46" s="9"/>
      <c r="B46" s="2" t="s">
        <v>101</v>
      </c>
      <c r="C46" s="13"/>
      <c r="D46" s="13"/>
      <c r="E46" s="13"/>
      <c r="F46" s="1"/>
      <c r="G46" s="1"/>
      <c r="H46" s="9"/>
      <c r="I46" s="9"/>
      <c r="J46" s="9"/>
      <c r="K46" s="9"/>
      <c r="L46" s="9"/>
      <c r="M46" s="1"/>
      <c r="N46" s="64"/>
      <c r="O46" s="172"/>
      <c r="R46" s="262"/>
      <c r="S46" s="34"/>
      <c r="T46" s="34"/>
      <c r="W46" s="269"/>
      <c r="AB46" s="34"/>
      <c r="AC46" s="34"/>
      <c r="AD46" s="34"/>
      <c r="AE46" s="34"/>
      <c r="AF46" s="34"/>
      <c r="AG46" s="34"/>
      <c r="AH46" s="56"/>
      <c r="AI46" s="56"/>
      <c r="AJ46" s="505"/>
      <c r="AX46" s="240"/>
      <c r="AY46" s="240"/>
      <c r="AZ46" s="240"/>
    </row>
    <row r="47" spans="1:1027" s="31" customFormat="1" ht="20.100000000000001" customHeight="1">
      <c r="A47" s="9"/>
      <c r="B47" s="569" t="s">
        <v>102</v>
      </c>
      <c r="C47" s="570"/>
      <c r="D47" s="570"/>
      <c r="E47" s="570"/>
      <c r="F47" s="571" t="s">
        <v>114</v>
      </c>
      <c r="G47" s="571"/>
      <c r="H47" s="14" t="s">
        <v>39</v>
      </c>
      <c r="I47" s="9"/>
      <c r="J47" s="9"/>
      <c r="K47" s="9"/>
      <c r="L47" s="9"/>
      <c r="N47" s="64"/>
      <c r="O47" s="172"/>
      <c r="R47" s="262"/>
      <c r="S47" s="34"/>
      <c r="T47" s="34"/>
      <c r="W47" s="271"/>
      <c r="AB47" s="34"/>
      <c r="AC47" s="34"/>
      <c r="AD47" s="34"/>
      <c r="AE47" s="34"/>
      <c r="AF47" s="34"/>
      <c r="AG47" s="34"/>
      <c r="AH47" s="56"/>
      <c r="AI47" s="56"/>
      <c r="AJ47" s="505"/>
      <c r="AX47" s="240"/>
      <c r="AY47" s="240"/>
      <c r="AZ47" s="240"/>
    </row>
    <row r="48" spans="1:1027" s="31" customFormat="1" ht="20.100000000000001" customHeight="1">
      <c r="A48" s="9"/>
      <c r="B48" s="551" t="s">
        <v>103</v>
      </c>
      <c r="C48" s="552"/>
      <c r="D48" s="552"/>
      <c r="E48" s="552"/>
      <c r="F48" s="568" t="s">
        <v>114</v>
      </c>
      <c r="G48" s="568"/>
      <c r="H48" s="6" t="s">
        <v>39</v>
      </c>
      <c r="I48" s="9"/>
      <c r="J48" s="9"/>
      <c r="K48" s="9"/>
      <c r="L48" s="9"/>
      <c r="N48" s="64"/>
      <c r="O48" s="172"/>
      <c r="R48" s="262"/>
      <c r="S48" s="34"/>
      <c r="T48" s="34"/>
      <c r="W48" s="240"/>
      <c r="AB48" s="34"/>
      <c r="AC48" s="34"/>
      <c r="AD48" s="34"/>
      <c r="AE48" s="34"/>
      <c r="AF48" s="34"/>
      <c r="AG48" s="34"/>
      <c r="AH48" s="56"/>
      <c r="AI48" s="56"/>
      <c r="AJ48" s="505"/>
      <c r="AX48" s="240"/>
      <c r="AY48" s="240"/>
      <c r="AZ48" s="240"/>
    </row>
    <row r="49" spans="1:1027" s="31" customFormat="1" ht="20.100000000000001" customHeight="1">
      <c r="A49" s="9"/>
      <c r="B49" s="551" t="s">
        <v>104</v>
      </c>
      <c r="C49" s="552"/>
      <c r="D49" s="552"/>
      <c r="E49" s="552"/>
      <c r="F49" s="568" t="s">
        <v>114</v>
      </c>
      <c r="G49" s="568"/>
      <c r="H49" s="6" t="s">
        <v>44</v>
      </c>
      <c r="I49" s="9"/>
      <c r="J49" s="9"/>
      <c r="K49" s="9"/>
      <c r="L49" s="9"/>
      <c r="M49" s="240"/>
      <c r="N49" s="238"/>
      <c r="O49" s="239"/>
      <c r="P49" s="42"/>
      <c r="Q49" s="42"/>
      <c r="R49" s="262"/>
      <c r="S49" s="34"/>
      <c r="T49" s="34"/>
      <c r="W49" s="240"/>
      <c r="AB49" s="34"/>
      <c r="AC49" s="34"/>
      <c r="AD49" s="34"/>
      <c r="AE49" s="34"/>
      <c r="AF49" s="34"/>
      <c r="AG49" s="34"/>
      <c r="AH49" s="56"/>
      <c r="AI49" s="56"/>
      <c r="AJ49" s="505"/>
      <c r="AK49" s="26"/>
      <c r="AX49" s="240"/>
      <c r="AY49" s="240"/>
      <c r="AZ49" s="240"/>
    </row>
    <row r="50" spans="1:1027" s="31" customFormat="1" ht="20.100000000000001" customHeight="1">
      <c r="A50" s="9"/>
      <c r="B50" s="551" t="s">
        <v>105</v>
      </c>
      <c r="C50" s="552"/>
      <c r="D50" s="552"/>
      <c r="E50" s="552"/>
      <c r="F50" s="568" t="s">
        <v>114</v>
      </c>
      <c r="G50" s="568"/>
      <c r="H50" s="6" t="s">
        <v>44</v>
      </c>
      <c r="I50" s="9"/>
      <c r="J50" s="9"/>
      <c r="K50" s="9"/>
      <c r="L50" s="9"/>
      <c r="M50" s="240"/>
      <c r="N50" s="238"/>
      <c r="O50" s="239"/>
      <c r="P50" s="42"/>
      <c r="Q50" s="42"/>
      <c r="R50" s="262"/>
      <c r="S50" s="34"/>
      <c r="T50" s="34"/>
      <c r="W50" s="240"/>
      <c r="AB50" s="34"/>
      <c r="AC50" s="34"/>
      <c r="AD50" s="34"/>
      <c r="AE50" s="34"/>
      <c r="AF50" s="34"/>
      <c r="AG50" s="34"/>
      <c r="AH50" s="56"/>
      <c r="AI50" s="56"/>
      <c r="AJ50" s="505"/>
      <c r="AK50" s="26"/>
      <c r="AP50" s="26"/>
      <c r="AX50" s="240"/>
      <c r="AY50" s="240"/>
      <c r="AZ50" s="240"/>
    </row>
    <row r="51" spans="1:1027" ht="20.100000000000001" customHeight="1">
      <c r="A51" s="9"/>
      <c r="B51" s="551" t="s">
        <v>298</v>
      </c>
      <c r="C51" s="552"/>
      <c r="D51" s="552"/>
      <c r="E51" s="552"/>
      <c r="F51" s="568" t="s">
        <v>114</v>
      </c>
      <c r="G51" s="568"/>
      <c r="H51" s="6" t="s">
        <v>44</v>
      </c>
      <c r="I51" s="9"/>
      <c r="J51" s="9"/>
      <c r="K51" s="9"/>
      <c r="L51" s="9"/>
      <c r="M51" s="240"/>
      <c r="N51" s="238"/>
      <c r="O51" s="239"/>
      <c r="P51" s="42"/>
      <c r="Q51" s="42"/>
      <c r="R51" s="262"/>
      <c r="S51" s="34"/>
      <c r="T51" s="34"/>
      <c r="W51" s="240"/>
      <c r="AB51" s="34"/>
      <c r="AC51" s="34"/>
      <c r="AD51" s="34"/>
      <c r="AE51" s="34"/>
      <c r="AF51" s="34"/>
      <c r="AG51" s="34"/>
      <c r="AH51" s="25"/>
      <c r="AI51" s="25"/>
      <c r="AJ51" s="502"/>
      <c r="AP51" s="26"/>
      <c r="AX51" s="240"/>
      <c r="AY51" s="240"/>
      <c r="AZ51" s="240"/>
      <c r="BA51" s="31"/>
      <c r="BB51" s="31"/>
      <c r="BC51" s="31"/>
      <c r="BD51" s="31"/>
      <c r="BE51" s="31"/>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c r="ADE51" s="7"/>
      <c r="ADF51" s="7"/>
      <c r="ADG51" s="7"/>
      <c r="ADH51" s="7"/>
      <c r="ADI51" s="7"/>
      <c r="ADJ51" s="7"/>
      <c r="ADK51" s="7"/>
      <c r="ADL51" s="7"/>
      <c r="ADM51" s="7"/>
      <c r="ADN51" s="7"/>
      <c r="ADO51" s="7"/>
      <c r="ADP51" s="7"/>
      <c r="ADQ51" s="7"/>
      <c r="ADR51" s="7"/>
      <c r="ADS51" s="7"/>
      <c r="ADT51" s="7"/>
      <c r="ADU51" s="7"/>
      <c r="ADV51" s="7"/>
      <c r="ADW51" s="7"/>
      <c r="ADX51" s="7"/>
      <c r="ADY51" s="7"/>
      <c r="ADZ51" s="7"/>
      <c r="AEA51" s="7"/>
      <c r="AEB51" s="7"/>
      <c r="AEC51" s="7"/>
      <c r="AED51" s="7"/>
      <c r="AEE51" s="7"/>
      <c r="AEF51" s="7"/>
      <c r="AEG51" s="7"/>
      <c r="AEH51" s="7"/>
      <c r="AEI51" s="7"/>
      <c r="AEJ51" s="7"/>
      <c r="AEK51" s="7"/>
      <c r="AEL51" s="7"/>
      <c r="AEM51" s="7"/>
      <c r="AEN51" s="7"/>
      <c r="AEO51" s="7"/>
      <c r="AEP51" s="7"/>
      <c r="AEQ51" s="7"/>
      <c r="AER51" s="7"/>
      <c r="AES51" s="7"/>
      <c r="AET51" s="7"/>
      <c r="AEU51" s="7"/>
      <c r="AEV51" s="7"/>
      <c r="AEW51" s="7"/>
      <c r="AEX51" s="7"/>
      <c r="AEY51" s="7"/>
      <c r="AEZ51" s="7"/>
      <c r="AFA51" s="7"/>
      <c r="AFB51" s="7"/>
      <c r="AFC51" s="7"/>
      <c r="AFD51" s="7"/>
      <c r="AFE51" s="7"/>
      <c r="AFF51" s="7"/>
      <c r="AFG51" s="7"/>
      <c r="AFH51" s="7"/>
      <c r="AFI51" s="7"/>
      <c r="AFJ51" s="7"/>
      <c r="AFK51" s="7"/>
      <c r="AFL51" s="7"/>
      <c r="AFM51" s="7"/>
      <c r="AFN51" s="7"/>
      <c r="AFO51" s="7"/>
      <c r="AFP51" s="7"/>
      <c r="AFQ51" s="7"/>
      <c r="AFR51" s="7"/>
      <c r="AFS51" s="7"/>
      <c r="AFT51" s="7"/>
      <c r="AFU51" s="7"/>
      <c r="AFV51" s="7"/>
      <c r="AFW51" s="7"/>
      <c r="AFX51" s="7"/>
      <c r="AFY51" s="7"/>
      <c r="AFZ51" s="7"/>
      <c r="AGA51" s="7"/>
      <c r="AGB51" s="7"/>
      <c r="AGC51" s="7"/>
      <c r="AGD51" s="7"/>
      <c r="AGE51" s="7"/>
      <c r="AGF51" s="7"/>
      <c r="AGG51" s="7"/>
      <c r="AGH51" s="7"/>
      <c r="AGI51" s="7"/>
      <c r="AGJ51" s="7"/>
      <c r="AGK51" s="7"/>
      <c r="AGL51" s="7"/>
      <c r="AGM51" s="7"/>
      <c r="AGN51" s="7"/>
      <c r="AGO51" s="7"/>
      <c r="AGP51" s="7"/>
      <c r="AGQ51" s="7"/>
      <c r="AGR51" s="7"/>
      <c r="AGS51" s="7"/>
      <c r="AGT51" s="7"/>
      <c r="AGU51" s="7"/>
      <c r="AGV51" s="7"/>
      <c r="AGW51" s="7"/>
      <c r="AGX51" s="7"/>
      <c r="AGY51" s="7"/>
      <c r="AGZ51" s="7"/>
      <c r="AHA51" s="7"/>
      <c r="AHB51" s="7"/>
      <c r="AHC51" s="7"/>
      <c r="AHD51" s="7"/>
      <c r="AHE51" s="7"/>
      <c r="AHF51" s="7"/>
      <c r="AHG51" s="7"/>
      <c r="AHH51" s="7"/>
      <c r="AHI51" s="7"/>
      <c r="AHJ51" s="7"/>
      <c r="AHK51" s="7"/>
      <c r="AHL51" s="7"/>
      <c r="AHM51" s="7"/>
      <c r="AHN51" s="7"/>
      <c r="AHO51" s="7"/>
      <c r="AHP51" s="7"/>
      <c r="AHQ51" s="7"/>
      <c r="AHR51" s="7"/>
      <c r="AHS51" s="7"/>
      <c r="AHT51" s="7"/>
      <c r="AHU51" s="7"/>
      <c r="AHV51" s="7"/>
      <c r="AHW51" s="7"/>
      <c r="AHX51" s="7"/>
      <c r="AHY51" s="7"/>
      <c r="AHZ51" s="7"/>
      <c r="AIA51" s="7"/>
      <c r="AIB51" s="7"/>
      <c r="AIC51" s="7"/>
      <c r="AID51" s="7"/>
      <c r="AIE51" s="7"/>
      <c r="AIF51" s="7"/>
      <c r="AIG51" s="7"/>
      <c r="AIH51" s="7"/>
      <c r="AII51" s="7"/>
      <c r="AIJ51" s="7"/>
      <c r="AIK51" s="7"/>
      <c r="AIL51" s="7"/>
      <c r="AIM51" s="7"/>
      <c r="AIN51" s="7"/>
      <c r="AIO51" s="7"/>
      <c r="AIP51" s="7"/>
      <c r="AIQ51" s="7"/>
      <c r="AIR51" s="7"/>
      <c r="AIS51" s="7"/>
      <c r="AIT51" s="7"/>
      <c r="AIU51" s="7"/>
      <c r="AIV51" s="7"/>
      <c r="AIW51" s="7"/>
      <c r="AIX51" s="7"/>
      <c r="AIY51" s="7"/>
      <c r="AIZ51" s="7"/>
      <c r="AJA51" s="7"/>
      <c r="AJB51" s="7"/>
      <c r="AJC51" s="7"/>
      <c r="AJD51" s="7"/>
      <c r="AJE51" s="7"/>
      <c r="AJF51" s="7"/>
      <c r="AJG51" s="7"/>
      <c r="AJH51" s="7"/>
      <c r="AJI51" s="7"/>
      <c r="AJJ51" s="7"/>
      <c r="AJK51" s="7"/>
      <c r="AJL51" s="7"/>
      <c r="AJM51" s="7"/>
      <c r="AJN51" s="7"/>
      <c r="AJO51" s="7"/>
      <c r="AJP51" s="7"/>
      <c r="AJQ51" s="7"/>
      <c r="AJR51" s="7"/>
      <c r="AJS51" s="7"/>
      <c r="AJT51" s="7"/>
      <c r="AJU51" s="7"/>
      <c r="AJV51" s="7"/>
      <c r="AJW51" s="7"/>
      <c r="AJX51" s="7"/>
      <c r="AJY51" s="7"/>
      <c r="AJZ51" s="7"/>
      <c r="AKA51" s="7"/>
      <c r="AKB51" s="7"/>
      <c r="AKC51" s="7"/>
      <c r="AKD51" s="7"/>
      <c r="AKE51" s="7"/>
      <c r="AKF51" s="7"/>
      <c r="AKG51" s="7"/>
      <c r="AKH51" s="7"/>
      <c r="AKI51" s="7"/>
      <c r="AKJ51" s="7"/>
      <c r="AKK51" s="7"/>
      <c r="AKL51" s="7"/>
      <c r="AKM51" s="7"/>
      <c r="AKN51" s="7"/>
      <c r="AKO51" s="7"/>
      <c r="AKP51" s="7"/>
      <c r="AKQ51" s="7"/>
      <c r="AKR51" s="7"/>
      <c r="AKS51" s="7"/>
      <c r="AKT51" s="7"/>
      <c r="AKU51" s="7"/>
      <c r="AKV51" s="7"/>
      <c r="AKW51" s="7"/>
      <c r="AKX51" s="7"/>
      <c r="AKY51" s="7"/>
      <c r="AKZ51" s="7"/>
      <c r="ALA51" s="7"/>
      <c r="ALB51" s="7"/>
      <c r="ALC51" s="7"/>
      <c r="ALD51" s="7"/>
      <c r="ALE51" s="7"/>
      <c r="ALF51" s="7"/>
      <c r="ALG51" s="7"/>
      <c r="ALH51" s="7"/>
      <c r="ALI51" s="7"/>
      <c r="ALJ51" s="7"/>
      <c r="ALK51" s="7"/>
      <c r="ALL51" s="7"/>
      <c r="ALM51" s="7"/>
      <c r="ALN51" s="7"/>
      <c r="ALO51" s="7"/>
      <c r="ALP51" s="7"/>
      <c r="ALQ51" s="7"/>
      <c r="ALR51" s="7"/>
      <c r="ALS51" s="7"/>
      <c r="ALT51" s="7"/>
      <c r="ALU51" s="7"/>
      <c r="ALV51" s="7"/>
      <c r="ALW51" s="7"/>
      <c r="ALX51" s="7"/>
      <c r="ALY51" s="7"/>
      <c r="ALZ51" s="7"/>
      <c r="AMA51" s="7"/>
      <c r="AMB51" s="7"/>
      <c r="AMC51" s="7"/>
      <c r="AMD51" s="7"/>
      <c r="AME51" s="7"/>
      <c r="AMF51" s="7"/>
      <c r="AMG51" s="7"/>
      <c r="AMH51" s="7"/>
      <c r="AMI51" s="7"/>
      <c r="AMJ51" s="7"/>
      <c r="AMK51" s="7"/>
      <c r="AML51" s="7"/>
      <c r="AMM51" s="7"/>
    </row>
    <row r="52" spans="1:1027" ht="20.100000000000001" customHeight="1" thickBot="1">
      <c r="A52" s="9"/>
      <c r="B52" s="592" t="s">
        <v>299</v>
      </c>
      <c r="C52" s="593"/>
      <c r="D52" s="593"/>
      <c r="E52" s="593"/>
      <c r="F52" s="594" t="s">
        <v>114</v>
      </c>
      <c r="G52" s="594"/>
      <c r="H52" s="15" t="s">
        <v>44</v>
      </c>
      <c r="I52" s="31"/>
      <c r="J52" s="31"/>
      <c r="K52" s="31"/>
      <c r="L52" s="31"/>
      <c r="M52" s="240"/>
      <c r="N52" s="238"/>
      <c r="O52" s="239"/>
      <c r="P52" s="42"/>
      <c r="Q52" s="42"/>
      <c r="R52" s="262"/>
      <c r="S52" s="34"/>
      <c r="T52" s="34"/>
      <c r="W52" s="240"/>
      <c r="AB52" s="34"/>
      <c r="AC52" s="34"/>
      <c r="AD52" s="34"/>
      <c r="AE52" s="34"/>
      <c r="AF52" s="34"/>
      <c r="AG52" s="34"/>
      <c r="AH52" s="25"/>
      <c r="AI52" s="25"/>
      <c r="AJ52" s="502"/>
      <c r="AX52" s="280"/>
      <c r="AY52" s="280"/>
      <c r="AZ52" s="281"/>
    </row>
    <row r="53" spans="1:1027" ht="20.100000000000001" customHeight="1">
      <c r="A53" s="9"/>
      <c r="B53" s="16"/>
      <c r="C53" s="16"/>
      <c r="D53" s="16"/>
      <c r="E53" s="16"/>
      <c r="F53" s="56"/>
      <c r="G53" s="56"/>
      <c r="H53" s="17"/>
      <c r="I53" s="31"/>
      <c r="J53" s="31"/>
      <c r="K53" s="31"/>
      <c r="L53" s="31"/>
      <c r="M53" s="240"/>
      <c r="N53" s="238"/>
      <c r="O53" s="239"/>
      <c r="P53" s="42"/>
      <c r="Q53" s="42"/>
      <c r="R53" s="262"/>
      <c r="S53" s="34"/>
      <c r="T53" s="34"/>
      <c r="AB53" s="34"/>
      <c r="AC53" s="34"/>
      <c r="AD53" s="34"/>
      <c r="AE53" s="34"/>
      <c r="AF53" s="34"/>
      <c r="AG53" s="34"/>
      <c r="AH53" s="25"/>
      <c r="AI53" s="25"/>
      <c r="AJ53" s="502"/>
      <c r="AX53" s="269"/>
      <c r="AY53" s="269"/>
      <c r="AZ53" s="269"/>
    </row>
    <row r="54" spans="1:1027" ht="20.100000000000001" customHeight="1" thickBot="1">
      <c r="A54" s="9"/>
      <c r="B54" s="2" t="s">
        <v>106</v>
      </c>
      <c r="C54" s="4"/>
      <c r="D54" s="2"/>
      <c r="E54" s="4"/>
      <c r="F54" s="1"/>
      <c r="G54" s="9"/>
      <c r="H54" s="17"/>
      <c r="I54" s="9"/>
      <c r="J54" s="9"/>
      <c r="K54" s="9"/>
      <c r="L54" s="9"/>
      <c r="M54" s="292"/>
      <c r="N54" s="238"/>
      <c r="O54" s="239"/>
      <c r="P54" s="42"/>
      <c r="Q54" s="42"/>
      <c r="R54" s="262"/>
      <c r="S54" s="34"/>
      <c r="T54" s="34"/>
      <c r="AB54" s="34"/>
      <c r="AC54" s="34"/>
      <c r="AD54" s="34"/>
      <c r="AE54" s="34"/>
      <c r="AF54" s="34"/>
      <c r="AG54" s="34"/>
      <c r="AH54" s="25"/>
      <c r="AI54" s="25"/>
      <c r="AJ54" s="502"/>
      <c r="AL54" s="240"/>
      <c r="AM54" s="269"/>
      <c r="AN54" s="269"/>
      <c r="AO54" s="269"/>
      <c r="AP54" s="269"/>
      <c r="AQ54" s="269"/>
      <c r="AR54" s="269"/>
      <c r="AS54" s="269"/>
      <c r="AT54" s="269"/>
      <c r="AU54" s="269"/>
      <c r="AV54" s="269"/>
      <c r="AW54" s="269"/>
      <c r="AX54" s="269"/>
      <c r="AY54" s="269"/>
      <c r="AZ54" s="269"/>
    </row>
    <row r="55" spans="1:1027" ht="20.100000000000001" customHeight="1">
      <c r="A55" s="9"/>
      <c r="B55" s="569" t="s">
        <v>107</v>
      </c>
      <c r="C55" s="570"/>
      <c r="D55" s="570"/>
      <c r="E55" s="570"/>
      <c r="F55" s="571" t="s">
        <v>114</v>
      </c>
      <c r="G55" s="571"/>
      <c r="H55" s="14" t="s">
        <v>44</v>
      </c>
      <c r="I55" s="1"/>
      <c r="J55" s="1"/>
      <c r="K55" s="1"/>
      <c r="L55" s="1"/>
      <c r="M55" s="269"/>
      <c r="N55" s="238"/>
      <c r="O55" s="239"/>
      <c r="P55" s="42"/>
      <c r="Q55" s="42"/>
      <c r="R55" s="262"/>
      <c r="S55" s="34"/>
      <c r="T55" s="34"/>
      <c r="U55" s="34"/>
      <c r="V55" s="34"/>
      <c r="W55" s="34"/>
      <c r="X55" s="34"/>
      <c r="Y55" s="34"/>
      <c r="Z55" s="34"/>
      <c r="AA55" s="34"/>
      <c r="AB55" s="34"/>
      <c r="AC55" s="34"/>
      <c r="AD55" s="34"/>
      <c r="AE55" s="34"/>
      <c r="AF55" s="34"/>
      <c r="AG55" s="34"/>
      <c r="AH55" s="25"/>
      <c r="AI55" s="25"/>
      <c r="AJ55" s="502"/>
      <c r="AL55" s="240"/>
      <c r="AM55" s="269"/>
      <c r="AN55" s="269"/>
      <c r="AO55" s="269"/>
      <c r="AP55" s="269"/>
      <c r="AQ55" s="269"/>
      <c r="AR55" s="269"/>
      <c r="AS55" s="269"/>
      <c r="AT55" s="269"/>
      <c r="AU55" s="269"/>
      <c r="AV55" s="269"/>
      <c r="AW55" s="269"/>
      <c r="AX55" s="269"/>
      <c r="AY55" s="269"/>
      <c r="AZ55" s="269"/>
    </row>
    <row r="56" spans="1:1027" ht="20.100000000000001" customHeight="1">
      <c r="A56" s="9"/>
      <c r="B56" s="551" t="s">
        <v>108</v>
      </c>
      <c r="C56" s="552"/>
      <c r="D56" s="552"/>
      <c r="E56" s="552"/>
      <c r="F56" s="568" t="s">
        <v>114</v>
      </c>
      <c r="G56" s="568"/>
      <c r="H56" s="6" t="s">
        <v>44</v>
      </c>
      <c r="I56" s="1"/>
      <c r="J56" s="1"/>
      <c r="K56" s="1"/>
      <c r="L56" s="1"/>
      <c r="M56" s="269"/>
      <c r="N56" s="238"/>
      <c r="O56" s="239"/>
      <c r="P56" s="42"/>
      <c r="Q56" s="42"/>
      <c r="R56" s="262"/>
      <c r="S56" s="34"/>
      <c r="T56" s="34"/>
      <c r="U56" s="34"/>
      <c r="V56" s="34"/>
      <c r="W56" s="34"/>
      <c r="X56" s="34"/>
      <c r="Y56" s="34"/>
      <c r="Z56" s="34"/>
      <c r="AA56" s="34"/>
      <c r="AB56" s="34"/>
      <c r="AC56" s="34"/>
      <c r="AD56" s="34"/>
      <c r="AE56" s="34"/>
      <c r="AF56" s="34"/>
      <c r="AG56" s="34"/>
      <c r="AH56" s="25"/>
      <c r="AI56" s="25"/>
      <c r="AJ56" s="502"/>
      <c r="AL56" s="240"/>
      <c r="AM56" s="269"/>
      <c r="AN56" s="269"/>
      <c r="AO56" s="269"/>
      <c r="AP56" s="269"/>
      <c r="AQ56" s="269"/>
      <c r="AR56" s="269"/>
      <c r="AS56" s="269"/>
      <c r="AT56" s="269"/>
      <c r="AU56" s="269"/>
      <c r="AV56" s="269"/>
      <c r="AW56" s="269"/>
      <c r="AX56" s="269"/>
      <c r="AY56" s="269"/>
      <c r="AZ56" s="269"/>
    </row>
    <row r="57" spans="1:1027" ht="20.100000000000001" customHeight="1">
      <c r="A57" s="9"/>
      <c r="B57" s="551" t="s">
        <v>109</v>
      </c>
      <c r="C57" s="552"/>
      <c r="D57" s="552"/>
      <c r="E57" s="552"/>
      <c r="F57" s="568" t="s">
        <v>114</v>
      </c>
      <c r="G57" s="568"/>
      <c r="H57" s="6" t="s">
        <v>44</v>
      </c>
      <c r="I57" s="1"/>
      <c r="J57" s="1"/>
      <c r="K57" s="1"/>
      <c r="L57" s="1"/>
      <c r="M57" s="269"/>
      <c r="N57" s="238"/>
      <c r="O57" s="239"/>
      <c r="P57" s="42"/>
      <c r="Q57" s="42"/>
      <c r="R57" s="262"/>
      <c r="S57" s="34"/>
      <c r="T57" s="34"/>
      <c r="U57" s="34"/>
      <c r="V57" s="34"/>
      <c r="W57" s="34"/>
      <c r="X57" s="34"/>
      <c r="Y57" s="34"/>
      <c r="Z57" s="34"/>
      <c r="AA57" s="34"/>
      <c r="AB57" s="34"/>
      <c r="AC57" s="34"/>
      <c r="AD57" s="34"/>
      <c r="AE57" s="34"/>
      <c r="AF57" s="34"/>
      <c r="AG57" s="34"/>
      <c r="AH57" s="25"/>
      <c r="AI57" s="25"/>
      <c r="AJ57" s="502"/>
      <c r="AL57" s="31"/>
    </row>
    <row r="58" spans="1:1027" ht="20.100000000000001" customHeight="1">
      <c r="A58" s="9"/>
      <c r="B58" s="551" t="s">
        <v>110</v>
      </c>
      <c r="C58" s="552"/>
      <c r="D58" s="552"/>
      <c r="E58" s="552"/>
      <c r="F58" s="568" t="s">
        <v>114</v>
      </c>
      <c r="G58" s="568"/>
      <c r="H58" s="6" t="s">
        <v>39</v>
      </c>
      <c r="I58" s="1"/>
      <c r="J58" s="1"/>
      <c r="K58" s="1"/>
      <c r="L58" s="1"/>
      <c r="M58" s="269"/>
      <c r="N58" s="238"/>
      <c r="O58" s="239"/>
      <c r="P58" s="42"/>
      <c r="Q58" s="42"/>
      <c r="R58" s="262"/>
      <c r="S58" s="34"/>
      <c r="T58" s="34"/>
      <c r="U58" s="34"/>
      <c r="V58" s="34"/>
      <c r="W58" s="34"/>
      <c r="X58" s="34"/>
      <c r="Y58" s="34"/>
      <c r="Z58" s="34"/>
      <c r="AA58" s="34"/>
      <c r="AB58" s="34"/>
      <c r="AC58" s="34"/>
      <c r="AD58" s="34"/>
      <c r="AE58" s="34"/>
      <c r="AF58" s="34"/>
      <c r="AG58" s="34"/>
      <c r="AH58" s="25"/>
      <c r="AI58" s="25"/>
      <c r="AJ58" s="502"/>
      <c r="AL58" s="31"/>
    </row>
    <row r="59" spans="1:1027" ht="20.100000000000001" customHeight="1" thickBot="1">
      <c r="A59" s="9"/>
      <c r="B59" s="592" t="s">
        <v>111</v>
      </c>
      <c r="C59" s="593"/>
      <c r="D59" s="593"/>
      <c r="E59" s="593"/>
      <c r="F59" s="594" t="s">
        <v>114</v>
      </c>
      <c r="G59" s="594"/>
      <c r="H59" s="15" t="s">
        <v>39</v>
      </c>
      <c r="I59" s="1"/>
      <c r="J59" s="1"/>
      <c r="K59" s="1"/>
      <c r="L59" s="1"/>
      <c r="M59" s="269"/>
      <c r="N59" s="238"/>
      <c r="O59" s="239"/>
      <c r="P59" s="42"/>
      <c r="Q59" s="42"/>
      <c r="R59" s="262"/>
      <c r="S59" s="34"/>
      <c r="T59" s="34"/>
      <c r="U59" s="34"/>
      <c r="V59" s="34"/>
      <c r="W59" s="34"/>
      <c r="X59" s="34"/>
      <c r="Y59" s="34"/>
      <c r="Z59" s="34"/>
      <c r="AA59" s="34"/>
      <c r="AB59" s="34"/>
      <c r="AC59" s="34"/>
      <c r="AD59" s="34"/>
      <c r="AE59" s="34"/>
      <c r="AF59" s="34"/>
      <c r="AG59" s="34"/>
      <c r="AH59" s="25"/>
      <c r="AI59" s="25"/>
      <c r="AJ59" s="502"/>
      <c r="AK59" s="7"/>
      <c r="AL59" s="31"/>
    </row>
    <row r="60" spans="1:1027" ht="20.100000000000001" customHeight="1">
      <c r="A60" s="31"/>
      <c r="B60" s="31"/>
      <c r="C60" s="31"/>
      <c r="D60" s="31"/>
      <c r="E60" s="31"/>
      <c r="F60" s="31"/>
      <c r="G60" s="31"/>
      <c r="H60" s="31"/>
      <c r="I60" s="31"/>
      <c r="J60" s="31"/>
      <c r="K60" s="31"/>
      <c r="L60" s="31"/>
      <c r="M60" s="240"/>
      <c r="N60" s="238"/>
      <c r="O60" s="239"/>
      <c r="P60" s="42"/>
      <c r="Q60" s="42"/>
      <c r="R60" s="262"/>
      <c r="S60" s="34"/>
      <c r="T60" s="34"/>
      <c r="U60" s="34"/>
      <c r="V60" s="34"/>
      <c r="W60" s="34"/>
      <c r="X60" s="34"/>
      <c r="Y60" s="34"/>
      <c r="Z60" s="34"/>
      <c r="AA60" s="34"/>
      <c r="AB60" s="34"/>
      <c r="AC60" s="34"/>
      <c r="AD60" s="34"/>
      <c r="AE60" s="34"/>
      <c r="AF60" s="34"/>
      <c r="AG60" s="34"/>
      <c r="AH60" s="25"/>
      <c r="AI60" s="25"/>
      <c r="AJ60" s="502"/>
      <c r="AK60" s="7"/>
      <c r="AL60" s="31"/>
    </row>
    <row r="61" spans="1:1027" ht="20.100000000000001" customHeight="1">
      <c r="A61" s="31"/>
      <c r="B61" s="31"/>
      <c r="C61" s="31"/>
      <c r="D61" s="31"/>
      <c r="E61" s="31"/>
      <c r="F61" s="31"/>
      <c r="G61" s="31"/>
      <c r="H61" s="31"/>
      <c r="I61" s="31"/>
      <c r="J61" s="31"/>
      <c r="K61" s="31"/>
      <c r="L61" s="31"/>
      <c r="M61" s="240"/>
      <c r="N61" s="240"/>
      <c r="O61" s="240"/>
      <c r="P61" s="240"/>
      <c r="Q61" s="37"/>
      <c r="R61" s="262"/>
      <c r="S61" s="34"/>
      <c r="T61" s="34"/>
      <c r="U61" s="34"/>
      <c r="V61" s="34"/>
      <c r="W61" s="34"/>
      <c r="X61" s="34"/>
      <c r="Y61" s="34"/>
      <c r="Z61" s="34"/>
      <c r="AA61" s="34"/>
      <c r="AB61" s="34"/>
      <c r="AC61" s="34"/>
      <c r="AD61" s="34"/>
      <c r="AE61" s="34"/>
      <c r="AF61" s="34"/>
      <c r="AG61" s="34"/>
      <c r="AH61" s="25"/>
      <c r="AI61" s="25"/>
      <c r="AJ61" s="502"/>
      <c r="AK61" s="7"/>
      <c r="AL61" s="31"/>
    </row>
    <row r="62" spans="1:1027" ht="20.100000000000001" customHeight="1">
      <c r="A62" s="31"/>
      <c r="B62" s="31"/>
      <c r="C62" s="31"/>
      <c r="D62" s="31"/>
      <c r="E62" s="31"/>
      <c r="F62" s="31"/>
      <c r="G62" s="31"/>
      <c r="H62" s="31"/>
      <c r="I62" s="31"/>
      <c r="J62" s="31"/>
      <c r="K62" s="31"/>
      <c r="L62" s="31"/>
      <c r="M62" s="31"/>
      <c r="N62" s="31"/>
      <c r="O62" s="31"/>
      <c r="P62" s="31"/>
      <c r="Q62" s="7"/>
      <c r="R62" s="262"/>
      <c r="S62" s="34"/>
      <c r="T62" s="34"/>
      <c r="U62" s="34"/>
      <c r="V62" s="34"/>
      <c r="W62" s="34"/>
      <c r="X62" s="34"/>
      <c r="Y62" s="34"/>
      <c r="Z62" s="34"/>
      <c r="AA62" s="34"/>
      <c r="AB62" s="34"/>
      <c r="AC62" s="34"/>
      <c r="AD62" s="34"/>
      <c r="AE62" s="34"/>
      <c r="AF62" s="34"/>
      <c r="AG62" s="34"/>
      <c r="AH62" s="25"/>
      <c r="AI62" s="25"/>
      <c r="AJ62" s="502"/>
      <c r="AK62" s="7"/>
      <c r="AL62" s="31"/>
    </row>
    <row r="63" spans="1:1027" ht="20.100000000000001" customHeight="1">
      <c r="A63" s="31"/>
      <c r="B63" s="31"/>
      <c r="C63" s="31"/>
      <c r="D63" s="31"/>
      <c r="E63" s="31"/>
      <c r="F63" s="31"/>
      <c r="G63" s="31"/>
      <c r="H63" s="31"/>
      <c r="I63" s="31"/>
      <c r="J63" s="31"/>
      <c r="K63" s="31"/>
      <c r="L63" s="31"/>
      <c r="M63" s="31"/>
      <c r="N63" s="31"/>
      <c r="O63" s="31"/>
      <c r="P63" s="31"/>
      <c r="Q63" s="7"/>
      <c r="R63" s="262"/>
      <c r="S63" s="34"/>
      <c r="T63" s="34"/>
      <c r="U63" s="34"/>
      <c r="V63" s="34"/>
      <c r="W63" s="34"/>
      <c r="X63" s="34"/>
      <c r="Y63" s="34"/>
      <c r="Z63" s="34"/>
      <c r="AA63" s="34"/>
      <c r="AB63" s="34"/>
      <c r="AC63" s="34"/>
      <c r="AD63" s="34"/>
      <c r="AE63" s="34"/>
      <c r="AF63" s="34"/>
      <c r="AG63" s="34"/>
      <c r="AH63" s="25"/>
      <c r="AI63" s="25"/>
      <c r="AJ63" s="502"/>
      <c r="AK63" s="7"/>
      <c r="AL63" s="31"/>
    </row>
    <row r="64" spans="1:1027" ht="20.100000000000001" customHeight="1">
      <c r="A64" s="31"/>
      <c r="B64" s="31"/>
      <c r="C64" s="31"/>
      <c r="D64" s="31"/>
      <c r="E64" s="31"/>
      <c r="F64" s="31"/>
      <c r="G64" s="31"/>
      <c r="H64" s="31"/>
      <c r="I64" s="31"/>
      <c r="J64" s="31"/>
      <c r="K64" s="31"/>
      <c r="L64" s="31"/>
      <c r="M64" s="31"/>
      <c r="N64" s="31"/>
      <c r="O64" s="31"/>
      <c r="P64" s="31"/>
      <c r="Q64" s="7"/>
      <c r="R64" s="262"/>
      <c r="S64" s="34"/>
      <c r="T64" s="34"/>
      <c r="U64" s="34"/>
      <c r="V64" s="34"/>
      <c r="W64" s="34"/>
      <c r="X64" s="34"/>
      <c r="Y64" s="34"/>
      <c r="Z64" s="34"/>
      <c r="AA64" s="34"/>
      <c r="AB64" s="34"/>
      <c r="AC64" s="34"/>
      <c r="AD64" s="34"/>
      <c r="AE64" s="34"/>
      <c r="AF64" s="34"/>
      <c r="AG64" s="34"/>
      <c r="AH64" s="25"/>
      <c r="AI64" s="25"/>
      <c r="AJ64" s="502"/>
      <c r="AK64" s="7"/>
      <c r="AL64" s="31"/>
    </row>
    <row r="65" spans="1:37" ht="20.100000000000001" customHeight="1">
      <c r="A65" s="31"/>
      <c r="B65" s="31"/>
      <c r="C65" s="31"/>
      <c r="D65" s="31"/>
      <c r="E65" s="31"/>
      <c r="F65" s="31"/>
      <c r="G65" s="31"/>
      <c r="H65" s="31"/>
      <c r="I65" s="31"/>
      <c r="J65" s="31"/>
      <c r="K65" s="31"/>
      <c r="L65" s="31"/>
      <c r="M65" s="31"/>
      <c r="N65" s="31"/>
      <c r="O65" s="31"/>
      <c r="P65" s="31"/>
      <c r="Q65" s="7"/>
      <c r="R65" s="262"/>
      <c r="S65" s="34"/>
      <c r="T65" s="34"/>
      <c r="U65" s="34"/>
      <c r="V65" s="34"/>
      <c r="W65" s="34"/>
      <c r="X65" s="34"/>
      <c r="Y65" s="34"/>
      <c r="Z65" s="34"/>
      <c r="AA65" s="34"/>
      <c r="AB65" s="34"/>
      <c r="AC65" s="34"/>
      <c r="AD65" s="34"/>
      <c r="AE65" s="34"/>
      <c r="AF65" s="34"/>
      <c r="AG65" s="34"/>
      <c r="AH65" s="25"/>
      <c r="AI65" s="25"/>
      <c r="AJ65" s="502"/>
      <c r="AK65" s="7"/>
    </row>
    <row r="66" spans="1:37" ht="20.100000000000001" customHeight="1">
      <c r="A66" s="31"/>
      <c r="B66" s="31"/>
      <c r="C66" s="31"/>
      <c r="D66" s="31"/>
      <c r="E66" s="31"/>
      <c r="F66" s="31"/>
      <c r="G66" s="31"/>
      <c r="H66" s="31"/>
      <c r="I66" s="31"/>
      <c r="J66" s="31"/>
      <c r="K66" s="31"/>
      <c r="L66" s="31"/>
      <c r="M66" s="31"/>
      <c r="N66" s="31"/>
      <c r="O66" s="31"/>
      <c r="P66" s="31"/>
      <c r="Q66" s="7"/>
      <c r="R66" s="262"/>
      <c r="S66" s="34"/>
      <c r="T66" s="34"/>
      <c r="U66" s="34"/>
      <c r="V66" s="34"/>
      <c r="W66" s="34"/>
      <c r="X66" s="34"/>
      <c r="Y66" s="34"/>
      <c r="Z66" s="34"/>
      <c r="AA66" s="34"/>
      <c r="AB66" s="34"/>
      <c r="AC66" s="34"/>
      <c r="AD66" s="34"/>
      <c r="AE66" s="34"/>
      <c r="AF66" s="34"/>
      <c r="AG66" s="34"/>
      <c r="AH66" s="57"/>
      <c r="AI66" s="57"/>
      <c r="AJ66" s="506"/>
      <c r="AK66" s="55"/>
    </row>
    <row r="67" spans="1:37" ht="20.100000000000001" customHeight="1">
      <c r="A67" s="31"/>
      <c r="B67" s="31"/>
      <c r="C67" s="31"/>
      <c r="D67" s="31"/>
      <c r="E67" s="31"/>
      <c r="F67" s="31"/>
      <c r="G67" s="31"/>
      <c r="H67" s="31"/>
      <c r="I67" s="31"/>
      <c r="J67" s="31"/>
      <c r="K67" s="31"/>
      <c r="L67" s="31"/>
      <c r="M67" s="31"/>
      <c r="N67" s="31"/>
      <c r="O67" s="31"/>
      <c r="P67" s="31"/>
      <c r="Q67" s="7"/>
      <c r="R67" s="262"/>
      <c r="S67" s="34"/>
      <c r="T67" s="34"/>
      <c r="U67" s="34"/>
      <c r="V67" s="34"/>
      <c r="W67" s="34"/>
      <c r="X67" s="34"/>
      <c r="Y67" s="34"/>
      <c r="Z67" s="34"/>
      <c r="AA67" s="34"/>
      <c r="AB67" s="34"/>
      <c r="AC67" s="34"/>
      <c r="AD67" s="34"/>
      <c r="AE67" s="34"/>
      <c r="AF67" s="34"/>
      <c r="AG67" s="34"/>
      <c r="AH67" s="57"/>
      <c r="AI67" s="57"/>
      <c r="AJ67" s="506"/>
      <c r="AK67" s="55"/>
    </row>
    <row r="68" spans="1:37" ht="20.100000000000001" customHeight="1">
      <c r="A68" s="31"/>
      <c r="B68" s="31"/>
      <c r="C68" s="31"/>
      <c r="D68" s="31"/>
      <c r="E68" s="31"/>
      <c r="F68" s="31"/>
      <c r="G68" s="31"/>
      <c r="H68" s="31"/>
      <c r="I68" s="31"/>
      <c r="J68" s="31"/>
      <c r="K68" s="31"/>
      <c r="L68" s="31"/>
      <c r="M68" s="31"/>
      <c r="N68" s="31"/>
      <c r="O68" s="31"/>
      <c r="P68" s="31"/>
      <c r="Q68" s="7"/>
      <c r="R68" s="262"/>
      <c r="S68" s="34"/>
      <c r="T68" s="34"/>
      <c r="U68" s="34"/>
      <c r="V68" s="34"/>
      <c r="W68" s="34"/>
      <c r="X68" s="34"/>
      <c r="Y68" s="34"/>
      <c r="Z68" s="34"/>
      <c r="AA68" s="34"/>
      <c r="AB68" s="34"/>
      <c r="AC68" s="34"/>
      <c r="AD68" s="34"/>
      <c r="AE68" s="34"/>
      <c r="AF68" s="34"/>
      <c r="AG68" s="34"/>
      <c r="AH68" s="57"/>
      <c r="AI68" s="57"/>
      <c r="AJ68" s="506"/>
      <c r="AK68" s="55"/>
    </row>
    <row r="69" spans="1:37" ht="20.100000000000001" customHeight="1">
      <c r="A69" s="31"/>
      <c r="B69" s="31"/>
      <c r="C69" s="31"/>
      <c r="D69" s="31"/>
      <c r="E69" s="31"/>
      <c r="F69" s="31"/>
      <c r="G69" s="31"/>
      <c r="H69" s="31"/>
      <c r="I69" s="31"/>
      <c r="J69" s="31"/>
      <c r="K69" s="31"/>
      <c r="L69" s="31"/>
      <c r="M69" s="31"/>
      <c r="N69" s="31"/>
      <c r="O69" s="31"/>
      <c r="P69" s="31"/>
      <c r="Q69" s="7"/>
      <c r="R69" s="262"/>
      <c r="S69" s="34"/>
      <c r="T69" s="34"/>
      <c r="U69" s="34"/>
      <c r="V69" s="34"/>
      <c r="W69" s="34"/>
      <c r="X69" s="34"/>
      <c r="Y69" s="34"/>
      <c r="Z69" s="34"/>
      <c r="AA69" s="34"/>
      <c r="AB69" s="34"/>
      <c r="AC69" s="34"/>
      <c r="AD69" s="34"/>
      <c r="AE69" s="34"/>
      <c r="AF69" s="34"/>
      <c r="AG69" s="34"/>
      <c r="AH69" s="57"/>
      <c r="AI69" s="57"/>
      <c r="AJ69" s="506"/>
      <c r="AK69" s="55"/>
    </row>
    <row r="70" spans="1:37" ht="20.100000000000001" customHeight="1">
      <c r="A70" s="31"/>
      <c r="B70" s="31"/>
      <c r="C70" s="31"/>
      <c r="D70" s="31"/>
      <c r="E70" s="31"/>
      <c r="F70" s="31"/>
      <c r="G70" s="31"/>
      <c r="H70" s="31"/>
      <c r="I70" s="31"/>
      <c r="J70" s="31"/>
      <c r="K70" s="31"/>
      <c r="L70" s="31"/>
      <c r="M70" s="31"/>
      <c r="N70" s="31"/>
      <c r="O70" s="31"/>
      <c r="P70" s="31"/>
      <c r="Q70" s="7"/>
      <c r="R70" s="262"/>
      <c r="S70" s="34"/>
      <c r="T70" s="34"/>
      <c r="U70" s="34"/>
      <c r="V70" s="34"/>
      <c r="W70" s="34"/>
      <c r="X70" s="34"/>
      <c r="Y70" s="34"/>
      <c r="Z70" s="34"/>
      <c r="AA70" s="34"/>
      <c r="AB70" s="34"/>
      <c r="AC70" s="34"/>
      <c r="AD70" s="34"/>
      <c r="AE70" s="34"/>
      <c r="AF70" s="34"/>
      <c r="AG70" s="34"/>
      <c r="AH70" s="57"/>
      <c r="AI70" s="57"/>
      <c r="AJ70" s="506"/>
      <c r="AK70" s="55"/>
    </row>
    <row r="71" spans="1:37" ht="20.100000000000001" customHeight="1">
      <c r="A71" s="31"/>
      <c r="B71" s="31"/>
      <c r="C71" s="31"/>
      <c r="D71" s="31"/>
      <c r="E71" s="31"/>
      <c r="F71" s="31"/>
      <c r="G71" s="31"/>
      <c r="H71" s="31"/>
      <c r="I71" s="31"/>
      <c r="J71" s="31"/>
      <c r="K71" s="31"/>
      <c r="L71" s="31"/>
      <c r="M71" s="31"/>
      <c r="N71" s="31"/>
      <c r="O71" s="31"/>
      <c r="P71" s="31"/>
      <c r="Q71" s="7"/>
      <c r="R71" s="262"/>
      <c r="S71" s="34"/>
      <c r="T71" s="34"/>
      <c r="U71" s="34"/>
      <c r="V71" s="34"/>
      <c r="W71" s="34"/>
      <c r="X71" s="34"/>
      <c r="Y71" s="34"/>
      <c r="Z71" s="34"/>
      <c r="AA71" s="34"/>
      <c r="AB71" s="34"/>
      <c r="AC71" s="34"/>
      <c r="AD71" s="34"/>
      <c r="AE71" s="34"/>
      <c r="AF71" s="34"/>
      <c r="AG71" s="34"/>
      <c r="AH71" s="57"/>
      <c r="AI71" s="57"/>
      <c r="AJ71" s="506"/>
      <c r="AK71" s="55"/>
    </row>
    <row r="72" spans="1:37" ht="20.100000000000001" customHeight="1">
      <c r="A72" s="31"/>
      <c r="B72" s="31"/>
      <c r="C72" s="31"/>
      <c r="D72" s="31"/>
      <c r="E72" s="31"/>
      <c r="F72" s="31"/>
      <c r="G72" s="31"/>
      <c r="H72" s="31"/>
      <c r="I72" s="31"/>
      <c r="J72" s="31"/>
      <c r="K72" s="31"/>
      <c r="L72" s="31"/>
      <c r="M72" s="31"/>
      <c r="N72" s="31"/>
      <c r="O72" s="31"/>
      <c r="P72" s="31"/>
      <c r="Q72" s="7"/>
      <c r="R72" s="262"/>
      <c r="S72" s="34"/>
      <c r="T72" s="34"/>
      <c r="U72" s="34"/>
      <c r="V72" s="34"/>
      <c r="W72" s="34"/>
      <c r="X72" s="34"/>
      <c r="Y72" s="34"/>
      <c r="Z72" s="34"/>
      <c r="AA72" s="34"/>
      <c r="AB72" s="34"/>
      <c r="AC72" s="34"/>
      <c r="AD72" s="34"/>
      <c r="AE72" s="34"/>
      <c r="AF72" s="34"/>
      <c r="AG72" s="34"/>
      <c r="AH72" s="57"/>
      <c r="AI72" s="57"/>
      <c r="AJ72" s="506"/>
      <c r="AK72" s="55"/>
    </row>
    <row r="73" spans="1:37" ht="20.100000000000001" customHeight="1">
      <c r="A73" s="31"/>
      <c r="B73" s="31"/>
      <c r="C73" s="31"/>
      <c r="D73" s="31"/>
      <c r="E73" s="31"/>
      <c r="F73" s="31"/>
      <c r="G73" s="31"/>
      <c r="H73" s="31"/>
      <c r="I73" s="31"/>
      <c r="J73" s="31"/>
      <c r="K73" s="31"/>
      <c r="L73" s="31"/>
      <c r="M73" s="31"/>
      <c r="N73" s="31"/>
      <c r="O73" s="31"/>
      <c r="P73" s="31"/>
      <c r="Q73" s="7"/>
      <c r="R73" s="262"/>
      <c r="S73" s="34"/>
      <c r="T73" s="34"/>
      <c r="U73" s="34"/>
      <c r="V73" s="34"/>
      <c r="W73" s="34"/>
      <c r="X73" s="34"/>
      <c r="Y73" s="34"/>
      <c r="Z73" s="34"/>
      <c r="AA73" s="34"/>
      <c r="AB73" s="34"/>
      <c r="AC73" s="34"/>
      <c r="AD73" s="34"/>
      <c r="AE73" s="34"/>
      <c r="AF73" s="34"/>
      <c r="AG73" s="34"/>
      <c r="AH73" s="57"/>
      <c r="AI73" s="57"/>
      <c r="AJ73" s="506"/>
      <c r="AK73" s="55"/>
    </row>
    <row r="74" spans="1:37" ht="20.100000000000001" customHeight="1">
      <c r="A74" s="31"/>
      <c r="B74" s="31"/>
      <c r="C74" s="31"/>
      <c r="D74" s="31"/>
      <c r="E74" s="31"/>
      <c r="F74" s="31"/>
      <c r="G74" s="31"/>
      <c r="H74" s="31"/>
      <c r="I74" s="31"/>
      <c r="J74" s="31"/>
      <c r="K74" s="31"/>
      <c r="L74" s="31"/>
      <c r="M74" s="31"/>
      <c r="N74" s="31"/>
      <c r="O74" s="31"/>
      <c r="P74" s="31"/>
      <c r="Q74" s="7"/>
      <c r="R74" s="262"/>
      <c r="S74" s="34"/>
      <c r="T74" s="34"/>
      <c r="U74" s="34"/>
      <c r="V74" s="34"/>
      <c r="W74" s="34"/>
      <c r="X74" s="34"/>
      <c r="Y74" s="34"/>
      <c r="Z74" s="34"/>
      <c r="AA74" s="34"/>
      <c r="AB74" s="34"/>
      <c r="AC74" s="34"/>
      <c r="AD74" s="34"/>
      <c r="AE74" s="34"/>
      <c r="AF74" s="34"/>
      <c r="AG74" s="34"/>
      <c r="AH74" s="57"/>
      <c r="AI74" s="57"/>
      <c r="AJ74" s="506"/>
      <c r="AK74" s="55"/>
    </row>
    <row r="75" spans="1:37" ht="20.100000000000001" customHeight="1">
      <c r="A75" s="31"/>
      <c r="B75" s="31"/>
      <c r="C75" s="31"/>
      <c r="D75" s="31"/>
      <c r="E75" s="31"/>
      <c r="F75" s="31"/>
      <c r="G75" s="31"/>
      <c r="H75" s="31"/>
      <c r="I75" s="31"/>
      <c r="J75" s="31"/>
      <c r="K75" s="31"/>
      <c r="L75" s="31"/>
      <c r="M75" s="31"/>
      <c r="N75" s="31"/>
      <c r="O75" s="31"/>
      <c r="P75" s="31"/>
      <c r="Q75" s="7"/>
      <c r="R75" s="262"/>
      <c r="S75" s="34"/>
      <c r="T75" s="34"/>
      <c r="U75" s="34"/>
      <c r="V75" s="34"/>
      <c r="W75" s="34"/>
      <c r="X75" s="34"/>
      <c r="Y75" s="34"/>
      <c r="Z75" s="34"/>
      <c r="AA75" s="34"/>
      <c r="AB75" s="34"/>
      <c r="AC75" s="34"/>
      <c r="AD75" s="34"/>
      <c r="AE75" s="34"/>
      <c r="AF75" s="34"/>
      <c r="AG75" s="34"/>
      <c r="AH75" s="57"/>
      <c r="AI75" s="57"/>
      <c r="AJ75" s="506"/>
      <c r="AK75" s="55"/>
    </row>
    <row r="76" spans="1:37" ht="20.100000000000001" customHeight="1">
      <c r="A76" s="31"/>
      <c r="B76" s="31"/>
      <c r="C76" s="31"/>
      <c r="D76" s="31"/>
      <c r="E76" s="31"/>
      <c r="F76" s="31"/>
      <c r="G76" s="31"/>
      <c r="H76" s="31"/>
      <c r="I76" s="31"/>
      <c r="J76" s="31"/>
      <c r="K76" s="31"/>
      <c r="L76" s="31"/>
      <c r="M76" s="31"/>
      <c r="N76" s="31"/>
      <c r="O76" s="31"/>
      <c r="P76" s="31"/>
      <c r="Q76" s="7"/>
      <c r="R76" s="262"/>
      <c r="S76" s="34"/>
      <c r="T76" s="34"/>
      <c r="U76" s="34"/>
      <c r="V76" s="34"/>
      <c r="W76" s="34"/>
      <c r="X76" s="34"/>
      <c r="Y76" s="34"/>
      <c r="Z76" s="34"/>
      <c r="AA76" s="34"/>
      <c r="AB76" s="34"/>
      <c r="AC76" s="34"/>
      <c r="AD76" s="34"/>
      <c r="AE76" s="34"/>
      <c r="AF76" s="34"/>
      <c r="AG76" s="34"/>
      <c r="AH76" s="57"/>
      <c r="AI76" s="57"/>
      <c r="AJ76" s="506"/>
      <c r="AK76" s="55"/>
    </row>
    <row r="77" spans="1:37" ht="20.100000000000001" customHeight="1">
      <c r="A77" s="31"/>
      <c r="B77" s="31"/>
      <c r="C77" s="31"/>
      <c r="D77" s="31"/>
      <c r="E77" s="31"/>
      <c r="F77" s="31"/>
      <c r="G77" s="31"/>
      <c r="H77" s="31"/>
      <c r="I77" s="31"/>
      <c r="J77" s="31"/>
      <c r="K77" s="31"/>
      <c r="L77" s="31"/>
      <c r="M77" s="31"/>
      <c r="N77" s="31"/>
      <c r="O77" s="31"/>
      <c r="P77" s="31"/>
      <c r="Q77" s="7"/>
      <c r="R77" s="262"/>
      <c r="S77" s="34"/>
      <c r="T77" s="34"/>
      <c r="U77" s="34"/>
      <c r="V77" s="34"/>
      <c r="W77" s="34"/>
      <c r="X77" s="34"/>
      <c r="Y77" s="34"/>
      <c r="Z77" s="34"/>
      <c r="AA77" s="34"/>
      <c r="AB77" s="34"/>
      <c r="AC77" s="34"/>
      <c r="AD77" s="34"/>
      <c r="AE77" s="34"/>
      <c r="AF77" s="34"/>
      <c r="AG77" s="34"/>
      <c r="AH77" s="57"/>
      <c r="AI77" s="57"/>
      <c r="AJ77" s="506"/>
      <c r="AK77" s="55"/>
    </row>
    <row r="78" spans="1:37" ht="20.100000000000001" customHeight="1">
      <c r="A78" s="31"/>
      <c r="B78" s="31"/>
      <c r="C78" s="31"/>
      <c r="D78" s="31"/>
      <c r="E78" s="31"/>
      <c r="F78" s="31"/>
      <c r="G78" s="31"/>
      <c r="H78" s="31"/>
      <c r="I78" s="31"/>
      <c r="J78" s="31"/>
      <c r="K78" s="31"/>
      <c r="L78" s="31"/>
      <c r="M78" s="31"/>
      <c r="N78" s="31"/>
      <c r="O78" s="31"/>
      <c r="P78" s="31"/>
      <c r="Q78" s="7"/>
      <c r="R78" s="262"/>
      <c r="S78" s="34"/>
      <c r="T78" s="34"/>
      <c r="U78" s="34"/>
      <c r="V78" s="34"/>
      <c r="W78" s="34"/>
      <c r="X78" s="34"/>
      <c r="Y78" s="34"/>
      <c r="Z78" s="34"/>
      <c r="AA78" s="34"/>
      <c r="AB78" s="34"/>
      <c r="AC78" s="34"/>
      <c r="AD78" s="34"/>
      <c r="AE78" s="34"/>
      <c r="AF78" s="34"/>
      <c r="AG78" s="34"/>
      <c r="AH78" s="57"/>
      <c r="AI78" s="57"/>
      <c r="AJ78" s="506"/>
      <c r="AK78" s="55"/>
    </row>
    <row r="79" spans="1:37" ht="20.100000000000001" customHeight="1">
      <c r="A79" s="31"/>
      <c r="B79" s="31"/>
      <c r="C79" s="31"/>
      <c r="D79" s="31"/>
      <c r="E79" s="31"/>
      <c r="F79" s="31"/>
      <c r="G79" s="31"/>
      <c r="H79" s="31"/>
      <c r="I79" s="31"/>
      <c r="J79" s="31"/>
      <c r="K79" s="31"/>
      <c r="L79" s="31"/>
      <c r="M79" s="31"/>
      <c r="N79" s="31"/>
      <c r="O79" s="31"/>
      <c r="P79" s="31"/>
      <c r="Q79" s="7"/>
      <c r="R79" s="262"/>
      <c r="S79" s="34"/>
      <c r="T79" s="34"/>
      <c r="U79" s="34"/>
      <c r="V79" s="34"/>
      <c r="W79" s="34"/>
      <c r="X79" s="34"/>
      <c r="Y79" s="34"/>
      <c r="Z79" s="34"/>
      <c r="AA79" s="34"/>
      <c r="AB79" s="34"/>
      <c r="AC79" s="34"/>
      <c r="AD79" s="34"/>
      <c r="AE79" s="34"/>
      <c r="AF79" s="34"/>
      <c r="AG79" s="34"/>
      <c r="AH79" s="57"/>
      <c r="AI79" s="57"/>
      <c r="AJ79" s="506"/>
      <c r="AK79" s="55"/>
    </row>
    <row r="80" spans="1:37" ht="20.100000000000001" customHeight="1">
      <c r="A80" s="31"/>
      <c r="B80" s="31"/>
      <c r="C80" s="31"/>
      <c r="D80" s="31"/>
      <c r="E80" s="31"/>
      <c r="F80" s="31"/>
      <c r="G80" s="31"/>
      <c r="H80" s="31"/>
      <c r="I80" s="31"/>
      <c r="J80" s="31"/>
      <c r="K80" s="31"/>
      <c r="L80" s="31"/>
      <c r="M80" s="31"/>
      <c r="N80" s="31"/>
      <c r="O80" s="31"/>
      <c r="P80" s="31"/>
      <c r="Q80" s="7"/>
      <c r="R80" s="262"/>
      <c r="S80" s="34"/>
      <c r="T80" s="34"/>
      <c r="U80" s="34"/>
      <c r="V80" s="34"/>
      <c r="W80" s="34"/>
      <c r="X80" s="34"/>
      <c r="Y80" s="34"/>
      <c r="Z80" s="34"/>
      <c r="AA80" s="34"/>
      <c r="AB80" s="34"/>
      <c r="AC80" s="34"/>
      <c r="AD80" s="34"/>
      <c r="AE80" s="34"/>
      <c r="AF80" s="34"/>
      <c r="AG80" s="34"/>
      <c r="AH80" s="57"/>
      <c r="AI80" s="57"/>
      <c r="AJ80" s="506"/>
      <c r="AK80" s="55"/>
    </row>
    <row r="81" spans="2:37" ht="20.100000000000001" customHeight="1">
      <c r="B81" s="7"/>
      <c r="C81" s="7"/>
      <c r="D81" s="7"/>
      <c r="E81" s="7"/>
      <c r="F81" s="7"/>
      <c r="G81" s="7"/>
      <c r="H81" s="7"/>
      <c r="I81" s="7"/>
      <c r="J81" s="7"/>
      <c r="K81" s="7"/>
      <c r="L81" s="7"/>
      <c r="M81" s="7"/>
      <c r="N81" s="7"/>
      <c r="O81" s="7"/>
      <c r="P81" s="7"/>
      <c r="Q81" s="7"/>
      <c r="R81" s="31"/>
      <c r="S81" s="293"/>
      <c r="T81" s="293"/>
      <c r="U81" s="293"/>
      <c r="V81" s="293"/>
      <c r="W81" s="293"/>
      <c r="X81" s="293"/>
      <c r="Y81" s="293"/>
      <c r="Z81" s="293"/>
      <c r="AA81" s="293"/>
      <c r="AB81" s="293"/>
      <c r="AC81" s="293"/>
      <c r="AD81" s="293"/>
      <c r="AE81" s="293"/>
      <c r="AF81" s="293"/>
      <c r="AG81" s="293"/>
      <c r="AH81" s="57"/>
      <c r="AI81" s="57"/>
      <c r="AJ81" s="506"/>
      <c r="AK81" s="55"/>
    </row>
    <row r="82" spans="2:37" ht="20.100000000000001" customHeight="1">
      <c r="B82" s="7"/>
      <c r="C82" s="7"/>
      <c r="D82" s="7"/>
      <c r="E82" s="7"/>
      <c r="F82" s="7"/>
      <c r="G82" s="7"/>
      <c r="H82" s="7"/>
      <c r="I82" s="7"/>
      <c r="J82" s="7"/>
      <c r="K82" s="7"/>
      <c r="L82" s="7"/>
      <c r="M82" s="7"/>
      <c r="N82" s="7"/>
      <c r="O82" s="7"/>
      <c r="P82" s="7"/>
      <c r="Q82" s="7"/>
      <c r="R82" s="7"/>
      <c r="S82" s="57"/>
      <c r="T82" s="57"/>
      <c r="U82" s="57"/>
      <c r="V82" s="57"/>
      <c r="W82" s="57"/>
      <c r="X82" s="57"/>
      <c r="Y82" s="57"/>
      <c r="Z82" s="57"/>
      <c r="AA82" s="57"/>
      <c r="AB82" s="57"/>
      <c r="AC82" s="57"/>
      <c r="AD82" s="57"/>
      <c r="AE82" s="57"/>
      <c r="AF82" s="57"/>
      <c r="AG82" s="57"/>
      <c r="AH82" s="57"/>
      <c r="AI82" s="57"/>
      <c r="AJ82" s="506"/>
      <c r="AK82" s="55"/>
    </row>
    <row r="83" spans="2:37" ht="20.100000000000001" customHeight="1">
      <c r="B83" s="7"/>
      <c r="C83" s="7"/>
      <c r="D83" s="7"/>
      <c r="E83" s="7"/>
      <c r="F83" s="7"/>
      <c r="G83" s="7"/>
      <c r="H83" s="7"/>
      <c r="I83" s="7"/>
      <c r="J83" s="7"/>
      <c r="K83" s="7"/>
      <c r="L83" s="7"/>
      <c r="M83" s="7"/>
      <c r="N83" s="7"/>
      <c r="O83" s="7"/>
      <c r="P83" s="7"/>
      <c r="Q83" s="7"/>
      <c r="R83" s="7"/>
      <c r="S83" s="57"/>
      <c r="T83" s="57"/>
      <c r="U83" s="57"/>
      <c r="V83" s="57"/>
      <c r="W83" s="57"/>
      <c r="X83" s="57"/>
      <c r="Y83" s="57"/>
      <c r="Z83" s="57"/>
      <c r="AA83" s="57"/>
      <c r="AB83" s="57"/>
      <c r="AC83" s="57"/>
      <c r="AD83" s="57"/>
      <c r="AE83" s="57"/>
      <c r="AF83" s="57"/>
      <c r="AG83" s="57"/>
      <c r="AH83" s="57"/>
      <c r="AI83" s="57"/>
      <c r="AJ83" s="506"/>
      <c r="AK83" s="55"/>
    </row>
    <row r="84" spans="2:37" ht="20.100000000000001" customHeight="1">
      <c r="B84" s="7"/>
      <c r="C84" s="7"/>
      <c r="D84" s="7"/>
      <c r="E84" s="7"/>
      <c r="F84" s="7"/>
      <c r="G84" s="7"/>
      <c r="H84" s="7"/>
      <c r="I84" s="7"/>
      <c r="J84" s="7"/>
      <c r="K84" s="7"/>
      <c r="L84" s="7"/>
      <c r="M84" s="7"/>
      <c r="N84" s="7"/>
      <c r="O84" s="7"/>
      <c r="P84" s="7"/>
      <c r="Q84" s="7"/>
      <c r="R84" s="7"/>
      <c r="S84" s="57"/>
      <c r="T84" s="57"/>
      <c r="U84" s="57"/>
      <c r="V84" s="57"/>
      <c r="W84" s="57"/>
      <c r="X84" s="57"/>
      <c r="Y84" s="57"/>
      <c r="Z84" s="57"/>
      <c r="AA84" s="57"/>
      <c r="AB84" s="57"/>
      <c r="AC84" s="57"/>
      <c r="AD84" s="57"/>
      <c r="AE84" s="57"/>
      <c r="AF84" s="57"/>
      <c r="AG84" s="57"/>
      <c r="AH84" s="57"/>
      <c r="AI84" s="57"/>
      <c r="AJ84" s="506"/>
      <c r="AK84" s="55"/>
    </row>
    <row r="85" spans="2:37" ht="20.100000000000001" customHeight="1">
      <c r="B85" s="7"/>
      <c r="C85" s="7"/>
      <c r="D85" s="7"/>
      <c r="E85" s="7"/>
      <c r="F85" s="7"/>
      <c r="G85" s="7"/>
      <c r="H85" s="7"/>
      <c r="I85" s="7"/>
      <c r="J85" s="7"/>
      <c r="K85" s="7"/>
      <c r="L85" s="7"/>
      <c r="M85" s="7"/>
      <c r="N85" s="7"/>
      <c r="O85" s="7"/>
      <c r="P85" s="7"/>
      <c r="Q85" s="7"/>
      <c r="R85" s="7"/>
      <c r="S85" s="57"/>
      <c r="T85" s="57"/>
      <c r="U85" s="57"/>
      <c r="V85" s="57"/>
      <c r="W85" s="57"/>
      <c r="X85" s="57"/>
      <c r="Y85" s="57"/>
      <c r="Z85" s="57"/>
      <c r="AA85" s="57"/>
      <c r="AB85" s="57"/>
      <c r="AC85" s="57"/>
      <c r="AD85" s="57"/>
      <c r="AE85" s="57"/>
      <c r="AF85" s="57"/>
      <c r="AG85" s="57"/>
      <c r="AH85" s="57"/>
      <c r="AI85" s="57"/>
      <c r="AJ85" s="506"/>
      <c r="AK85" s="55"/>
    </row>
    <row r="86" spans="2:37" ht="20.100000000000001" customHeight="1">
      <c r="B86" s="7"/>
      <c r="C86" s="7"/>
      <c r="D86" s="7"/>
      <c r="E86" s="7"/>
      <c r="F86" s="7"/>
      <c r="G86" s="7"/>
      <c r="H86" s="7"/>
      <c r="I86" s="7"/>
      <c r="J86" s="7"/>
      <c r="K86" s="7"/>
      <c r="L86" s="7"/>
      <c r="M86" s="7"/>
      <c r="N86" s="7"/>
      <c r="O86" s="7"/>
      <c r="P86" s="7"/>
      <c r="Q86" s="7"/>
      <c r="R86" s="7"/>
      <c r="S86" s="57"/>
      <c r="T86" s="57"/>
      <c r="U86" s="57"/>
      <c r="V86" s="57"/>
      <c r="W86" s="57"/>
      <c r="X86" s="57"/>
      <c r="Y86" s="57"/>
      <c r="Z86" s="57"/>
      <c r="AA86" s="57"/>
      <c r="AB86" s="57"/>
      <c r="AC86" s="57"/>
      <c r="AD86" s="57"/>
      <c r="AE86" s="57"/>
      <c r="AF86" s="57"/>
      <c r="AG86" s="57"/>
      <c r="AH86" s="57"/>
      <c r="AI86" s="57"/>
      <c r="AJ86" s="506"/>
      <c r="AK86" s="55"/>
    </row>
    <row r="87" spans="2:37" ht="20.100000000000001" customHeight="1">
      <c r="B87" s="7"/>
      <c r="C87" s="7"/>
      <c r="D87" s="7"/>
      <c r="E87" s="7"/>
      <c r="F87" s="7"/>
      <c r="G87" s="7"/>
      <c r="H87" s="7"/>
      <c r="I87" s="7"/>
      <c r="J87" s="7"/>
      <c r="K87" s="7"/>
      <c r="L87" s="7"/>
      <c r="M87" s="7"/>
      <c r="N87" s="7"/>
      <c r="O87" s="7"/>
      <c r="P87" s="7"/>
      <c r="Q87" s="7"/>
      <c r="R87" s="7"/>
      <c r="S87" s="57"/>
      <c r="T87" s="57"/>
      <c r="U87" s="57"/>
      <c r="V87" s="57"/>
      <c r="W87" s="57"/>
      <c r="X87" s="57"/>
      <c r="Y87" s="57"/>
      <c r="Z87" s="57"/>
      <c r="AA87" s="57"/>
      <c r="AB87" s="57"/>
      <c r="AC87" s="57"/>
      <c r="AD87" s="57"/>
      <c r="AE87" s="57"/>
      <c r="AF87" s="57"/>
      <c r="AG87" s="57"/>
      <c r="AH87" s="57"/>
      <c r="AI87" s="57"/>
      <c r="AJ87" s="506"/>
      <c r="AK87" s="55"/>
    </row>
    <row r="88" spans="2:37" ht="20.100000000000001" customHeight="1">
      <c r="B88" s="7"/>
      <c r="C88" s="7"/>
      <c r="D88" s="7"/>
      <c r="E88" s="7"/>
      <c r="F88" s="7"/>
      <c r="G88" s="7"/>
      <c r="H88" s="7"/>
      <c r="I88" s="7"/>
      <c r="J88" s="7"/>
      <c r="K88" s="7"/>
      <c r="L88" s="7"/>
      <c r="M88" s="7"/>
      <c r="N88" s="7"/>
      <c r="O88" s="7"/>
      <c r="P88" s="7"/>
      <c r="Q88" s="7"/>
      <c r="R88" s="7"/>
      <c r="S88" s="57"/>
      <c r="T88" s="57"/>
      <c r="U88" s="57"/>
      <c r="V88" s="57"/>
      <c r="W88" s="57"/>
      <c r="X88" s="57"/>
      <c r="Y88" s="57"/>
      <c r="Z88" s="57"/>
      <c r="AA88" s="57"/>
      <c r="AB88" s="57"/>
      <c r="AC88" s="57"/>
      <c r="AD88" s="57"/>
      <c r="AE88" s="57"/>
      <c r="AF88" s="57"/>
      <c r="AG88" s="57"/>
      <c r="AH88" s="57"/>
      <c r="AI88" s="57"/>
      <c r="AJ88" s="506"/>
      <c r="AK88" s="55"/>
    </row>
    <row r="89" spans="2:37" ht="20.100000000000001" customHeight="1">
      <c r="B89" s="7"/>
      <c r="C89" s="7"/>
      <c r="D89" s="7"/>
      <c r="E89" s="7"/>
      <c r="F89" s="7"/>
      <c r="G89" s="7"/>
      <c r="H89" s="7"/>
      <c r="I89" s="7"/>
      <c r="J89" s="7"/>
      <c r="K89" s="7"/>
      <c r="L89" s="7"/>
      <c r="M89" s="7"/>
      <c r="N89" s="7"/>
      <c r="O89" s="7"/>
      <c r="P89" s="7"/>
      <c r="Q89" s="7"/>
      <c r="R89" s="7"/>
      <c r="S89" s="57"/>
      <c r="T89" s="57"/>
      <c r="U89" s="57"/>
      <c r="V89" s="57"/>
      <c r="W89" s="57"/>
      <c r="X89" s="57"/>
      <c r="Y89" s="57"/>
      <c r="Z89" s="57"/>
      <c r="AA89" s="57"/>
      <c r="AB89" s="57"/>
      <c r="AC89" s="57"/>
      <c r="AD89" s="57"/>
      <c r="AE89" s="57"/>
      <c r="AF89" s="57"/>
      <c r="AG89" s="57"/>
      <c r="AH89" s="57"/>
      <c r="AI89" s="57"/>
      <c r="AJ89" s="506"/>
      <c r="AK89" s="55"/>
    </row>
    <row r="90" spans="2:37" ht="20.100000000000001" customHeight="1">
      <c r="B90" s="7"/>
      <c r="C90" s="7"/>
      <c r="D90" s="7"/>
      <c r="E90" s="7"/>
      <c r="F90" s="7"/>
      <c r="G90" s="7"/>
      <c r="H90" s="7"/>
      <c r="I90" s="7"/>
      <c r="J90" s="7"/>
      <c r="K90" s="7"/>
      <c r="L90" s="7"/>
      <c r="M90" s="7"/>
      <c r="N90" s="7"/>
      <c r="O90" s="7"/>
      <c r="P90" s="7"/>
      <c r="Q90" s="7"/>
      <c r="R90" s="7"/>
      <c r="S90" s="57"/>
      <c r="T90" s="57"/>
      <c r="U90" s="57"/>
      <c r="V90" s="57"/>
      <c r="W90" s="57"/>
      <c r="X90" s="57"/>
      <c r="Y90" s="57"/>
      <c r="Z90" s="57"/>
      <c r="AA90" s="57"/>
      <c r="AB90" s="57"/>
      <c r="AC90" s="57"/>
      <c r="AD90" s="57"/>
      <c r="AE90" s="57"/>
      <c r="AF90" s="57"/>
      <c r="AG90" s="57"/>
      <c r="AH90" s="57"/>
      <c r="AI90" s="57"/>
      <c r="AJ90" s="506"/>
      <c r="AK90" s="55"/>
    </row>
    <row r="91" spans="2:37" ht="20.100000000000001" customHeight="1">
      <c r="B91" s="7"/>
      <c r="C91" s="7"/>
      <c r="D91" s="7"/>
      <c r="E91" s="7"/>
      <c r="F91" s="7"/>
      <c r="G91" s="7"/>
      <c r="H91" s="7"/>
      <c r="I91" s="7"/>
      <c r="J91" s="7"/>
      <c r="K91" s="7"/>
      <c r="L91" s="7"/>
      <c r="M91" s="7"/>
      <c r="N91" s="7"/>
      <c r="O91" s="7"/>
      <c r="P91" s="7"/>
      <c r="Q91" s="7"/>
      <c r="R91" s="7"/>
      <c r="S91" s="57"/>
      <c r="T91" s="57"/>
      <c r="U91" s="57"/>
      <c r="V91" s="57"/>
      <c r="W91" s="57"/>
      <c r="X91" s="57"/>
      <c r="Y91" s="57"/>
      <c r="Z91" s="57"/>
      <c r="AA91" s="57"/>
      <c r="AB91" s="57"/>
      <c r="AC91" s="57"/>
      <c r="AD91" s="57"/>
      <c r="AE91" s="57"/>
      <c r="AF91" s="57"/>
      <c r="AG91" s="57"/>
      <c r="AH91" s="57"/>
      <c r="AI91" s="57"/>
      <c r="AJ91" s="506"/>
      <c r="AK91" s="55"/>
    </row>
    <row r="92" spans="2:37" ht="20.100000000000001" customHeight="1">
      <c r="B92" s="7"/>
      <c r="C92" s="7"/>
      <c r="D92" s="7"/>
      <c r="E92" s="7"/>
      <c r="F92" s="7"/>
      <c r="G92" s="7"/>
      <c r="H92" s="7"/>
      <c r="I92" s="7"/>
      <c r="J92" s="7"/>
      <c r="K92" s="7"/>
      <c r="L92" s="7"/>
      <c r="M92" s="7"/>
      <c r="N92" s="7"/>
      <c r="O92" s="7"/>
      <c r="P92" s="7"/>
      <c r="Q92" s="7"/>
      <c r="R92" s="7"/>
      <c r="S92" s="57"/>
      <c r="T92" s="57"/>
      <c r="U92" s="57"/>
      <c r="V92" s="57"/>
      <c r="W92" s="57"/>
      <c r="X92" s="57"/>
      <c r="Y92" s="57"/>
      <c r="Z92" s="57"/>
      <c r="AA92" s="57"/>
      <c r="AB92" s="57"/>
      <c r="AC92" s="57"/>
      <c r="AD92" s="57"/>
      <c r="AE92" s="57"/>
      <c r="AF92" s="57"/>
      <c r="AG92" s="57"/>
      <c r="AH92" s="57"/>
      <c r="AI92" s="57"/>
      <c r="AJ92" s="506"/>
      <c r="AK92" s="55"/>
    </row>
    <row r="93" spans="2:37" ht="20.100000000000001" customHeight="1">
      <c r="B93" s="7"/>
      <c r="C93" s="7"/>
      <c r="D93" s="7"/>
      <c r="E93" s="7"/>
      <c r="F93" s="7"/>
      <c r="G93" s="7"/>
      <c r="H93" s="7"/>
      <c r="I93" s="7"/>
      <c r="J93" s="7"/>
      <c r="K93" s="7"/>
      <c r="L93" s="7"/>
      <c r="M93" s="7"/>
      <c r="N93" s="7"/>
      <c r="O93" s="7"/>
      <c r="P93" s="7"/>
      <c r="Q93" s="7"/>
      <c r="R93" s="7"/>
      <c r="S93" s="57"/>
      <c r="T93" s="57"/>
      <c r="U93" s="57"/>
      <c r="V93" s="57"/>
      <c r="W93" s="57"/>
      <c r="X93" s="57"/>
      <c r="Y93" s="57"/>
      <c r="Z93" s="57"/>
      <c r="AA93" s="57"/>
      <c r="AB93" s="57"/>
      <c r="AC93" s="57"/>
      <c r="AD93" s="57"/>
      <c r="AE93" s="57"/>
      <c r="AF93" s="57"/>
      <c r="AG93" s="57"/>
      <c r="AH93" s="57"/>
      <c r="AI93" s="57"/>
      <c r="AJ93" s="506"/>
      <c r="AK93" s="55"/>
    </row>
    <row r="94" spans="2:37" ht="20.100000000000001" customHeight="1">
      <c r="B94" s="7"/>
      <c r="C94" s="7"/>
      <c r="D94" s="7"/>
      <c r="E94" s="7"/>
      <c r="F94" s="7"/>
      <c r="G94" s="7"/>
      <c r="H94" s="7"/>
      <c r="I94" s="7"/>
      <c r="J94" s="7"/>
      <c r="K94" s="7"/>
      <c r="L94" s="7"/>
      <c r="M94" s="7"/>
      <c r="N94" s="7"/>
      <c r="O94" s="7"/>
      <c r="P94" s="7"/>
      <c r="Q94" s="7"/>
      <c r="R94" s="7"/>
      <c r="S94" s="57"/>
      <c r="T94" s="57"/>
      <c r="U94" s="57"/>
      <c r="V94" s="57"/>
      <c r="W94" s="57"/>
      <c r="X94" s="57"/>
      <c r="Y94" s="57"/>
      <c r="Z94" s="57"/>
      <c r="AA94" s="57"/>
      <c r="AB94" s="57"/>
      <c r="AC94" s="57"/>
      <c r="AD94" s="57"/>
      <c r="AE94" s="57"/>
      <c r="AF94" s="57"/>
      <c r="AG94" s="57"/>
      <c r="AH94" s="57"/>
      <c r="AI94" s="57"/>
      <c r="AJ94" s="506"/>
      <c r="AK94" s="55"/>
    </row>
    <row r="95" spans="2:37" ht="20.100000000000001" customHeight="1">
      <c r="B95" s="7"/>
      <c r="C95" s="7"/>
      <c r="D95" s="7"/>
      <c r="E95" s="7"/>
      <c r="F95" s="7"/>
      <c r="G95" s="7"/>
      <c r="H95" s="7"/>
      <c r="I95" s="7"/>
      <c r="J95" s="7"/>
      <c r="K95" s="7"/>
      <c r="L95" s="7"/>
      <c r="M95" s="7"/>
      <c r="N95" s="7"/>
      <c r="O95" s="7"/>
      <c r="P95" s="7"/>
      <c r="Q95" s="7"/>
      <c r="R95" s="7"/>
      <c r="S95" s="57"/>
      <c r="T95" s="57"/>
      <c r="U95" s="57"/>
      <c r="V95" s="57"/>
      <c r="W95" s="57"/>
      <c r="X95" s="57"/>
      <c r="Y95" s="57"/>
      <c r="Z95" s="57"/>
      <c r="AA95" s="57"/>
      <c r="AB95" s="57"/>
      <c r="AC95" s="57"/>
      <c r="AD95" s="57"/>
      <c r="AE95" s="57"/>
      <c r="AF95" s="57"/>
      <c r="AG95" s="57"/>
      <c r="AH95" s="57"/>
      <c r="AI95" s="57"/>
      <c r="AJ95" s="506"/>
      <c r="AK95" s="55"/>
    </row>
    <row r="96" spans="2:37" ht="20.100000000000001" customHeight="1">
      <c r="B96" s="7"/>
      <c r="C96" s="7"/>
      <c r="D96" s="7"/>
      <c r="E96" s="7"/>
      <c r="F96" s="7"/>
      <c r="G96" s="7"/>
      <c r="H96" s="7"/>
      <c r="I96" s="7"/>
      <c r="J96" s="7"/>
      <c r="K96" s="7"/>
      <c r="L96" s="7"/>
      <c r="M96" s="7"/>
      <c r="N96" s="7"/>
      <c r="O96" s="7"/>
      <c r="P96" s="7"/>
      <c r="Q96" s="7"/>
      <c r="R96" s="7"/>
      <c r="S96" s="57"/>
      <c r="T96" s="57"/>
      <c r="U96" s="57"/>
      <c r="V96" s="57"/>
      <c r="W96" s="57"/>
      <c r="X96" s="57"/>
      <c r="Y96" s="57"/>
      <c r="Z96" s="57"/>
      <c r="AA96" s="57"/>
      <c r="AB96" s="57"/>
      <c r="AC96" s="57"/>
      <c r="AD96" s="57"/>
      <c r="AE96" s="57"/>
      <c r="AF96" s="57"/>
      <c r="AG96" s="57"/>
      <c r="AH96" s="57"/>
      <c r="AI96" s="57"/>
      <c r="AJ96" s="506"/>
      <c r="AK96" s="55"/>
    </row>
    <row r="97" spans="2:37" ht="20.100000000000001" customHeight="1">
      <c r="B97" s="7"/>
      <c r="C97" s="7"/>
      <c r="D97" s="7"/>
      <c r="E97" s="7"/>
      <c r="F97" s="7"/>
      <c r="G97" s="7"/>
      <c r="H97" s="7"/>
      <c r="I97" s="7"/>
      <c r="J97" s="7"/>
      <c r="K97" s="7"/>
      <c r="L97" s="7"/>
      <c r="M97" s="7"/>
      <c r="N97" s="7"/>
      <c r="O97" s="7"/>
      <c r="P97" s="7"/>
      <c r="Q97" s="7"/>
      <c r="R97" s="7"/>
      <c r="S97" s="57"/>
      <c r="T97" s="57"/>
      <c r="U97" s="57"/>
      <c r="V97" s="57"/>
      <c r="W97" s="57"/>
      <c r="X97" s="57"/>
      <c r="Y97" s="57"/>
      <c r="Z97" s="57"/>
      <c r="AA97" s="57"/>
      <c r="AB97" s="57"/>
      <c r="AC97" s="57"/>
      <c r="AD97" s="57"/>
      <c r="AE97" s="57"/>
      <c r="AF97" s="57"/>
      <c r="AG97" s="57"/>
      <c r="AH97" s="57"/>
      <c r="AI97" s="57"/>
      <c r="AJ97" s="506"/>
      <c r="AK97" s="55"/>
    </row>
    <row r="98" spans="2:37" ht="20.100000000000001" customHeight="1">
      <c r="B98" s="7"/>
      <c r="C98" s="7"/>
      <c r="D98" s="7"/>
      <c r="E98" s="7"/>
      <c r="F98" s="7"/>
      <c r="G98" s="7"/>
      <c r="H98" s="7"/>
      <c r="I98" s="7"/>
      <c r="J98" s="7"/>
      <c r="K98" s="7"/>
      <c r="L98" s="7"/>
      <c r="M98" s="7"/>
      <c r="N98" s="7"/>
      <c r="O98" s="7"/>
      <c r="P98" s="7"/>
      <c r="Q98" s="7"/>
      <c r="R98" s="7"/>
      <c r="S98" s="57"/>
      <c r="T98" s="57"/>
      <c r="U98" s="57"/>
      <c r="V98" s="57"/>
      <c r="W98" s="57"/>
      <c r="X98" s="57"/>
      <c r="Y98" s="57"/>
      <c r="Z98" s="57"/>
      <c r="AA98" s="57"/>
      <c r="AB98" s="57"/>
      <c r="AC98" s="57"/>
      <c r="AD98" s="57"/>
      <c r="AE98" s="57"/>
      <c r="AF98" s="57"/>
      <c r="AG98" s="57"/>
      <c r="AH98" s="57"/>
      <c r="AI98" s="57"/>
      <c r="AJ98" s="506"/>
      <c r="AK98" s="55"/>
    </row>
    <row r="99" spans="2:37" ht="20.100000000000001" customHeight="1">
      <c r="B99" s="7"/>
      <c r="C99" s="7"/>
      <c r="D99" s="7"/>
      <c r="E99" s="7"/>
      <c r="F99" s="7"/>
      <c r="G99" s="7"/>
      <c r="H99" s="7"/>
      <c r="I99" s="7"/>
      <c r="J99" s="7"/>
      <c r="K99" s="7"/>
      <c r="L99" s="7"/>
      <c r="M99" s="7"/>
      <c r="N99" s="7"/>
      <c r="O99" s="7"/>
      <c r="P99" s="7"/>
      <c r="Q99" s="7"/>
      <c r="R99" s="7"/>
      <c r="S99" s="57"/>
      <c r="T99" s="57"/>
      <c r="U99" s="57"/>
      <c r="V99" s="57"/>
      <c r="W99" s="57"/>
      <c r="X99" s="57"/>
      <c r="Y99" s="57"/>
      <c r="Z99" s="57"/>
      <c r="AA99" s="57"/>
      <c r="AB99" s="57"/>
      <c r="AC99" s="57"/>
      <c r="AD99" s="57"/>
      <c r="AE99" s="57"/>
      <c r="AF99" s="57"/>
      <c r="AG99" s="57"/>
      <c r="AH99" s="57"/>
      <c r="AI99" s="57"/>
      <c r="AJ99" s="506"/>
      <c r="AK99" s="55"/>
    </row>
    <row r="100" spans="2:37" ht="20.100000000000001" customHeight="1">
      <c r="B100" s="7"/>
      <c r="C100" s="7"/>
      <c r="D100" s="7"/>
      <c r="E100" s="7"/>
      <c r="F100" s="7"/>
      <c r="G100" s="7"/>
      <c r="H100" s="7"/>
      <c r="I100" s="7"/>
      <c r="J100" s="7"/>
      <c r="K100" s="7"/>
      <c r="L100" s="7"/>
      <c r="M100" s="7"/>
      <c r="N100" s="7"/>
      <c r="O100" s="7"/>
      <c r="P100" s="7"/>
      <c r="Q100" s="7"/>
      <c r="R100" s="7"/>
      <c r="S100" s="57"/>
      <c r="T100" s="57"/>
      <c r="U100" s="57"/>
      <c r="V100" s="57"/>
      <c r="W100" s="57"/>
      <c r="X100" s="57"/>
      <c r="Y100" s="57"/>
      <c r="Z100" s="57"/>
      <c r="AA100" s="57"/>
      <c r="AB100" s="57"/>
      <c r="AC100" s="57"/>
      <c r="AD100" s="57"/>
      <c r="AE100" s="57"/>
      <c r="AF100" s="57"/>
      <c r="AG100" s="57"/>
      <c r="AH100" s="57"/>
      <c r="AI100" s="57"/>
      <c r="AJ100" s="506"/>
      <c r="AK100" s="55"/>
    </row>
    <row r="101" spans="2:37" ht="20.100000000000001" customHeight="1">
      <c r="B101" s="7"/>
      <c r="C101" s="7"/>
      <c r="D101" s="7"/>
      <c r="E101" s="7"/>
      <c r="F101" s="7"/>
      <c r="G101" s="7"/>
      <c r="H101" s="7"/>
      <c r="I101" s="7"/>
      <c r="J101" s="7"/>
      <c r="K101" s="7"/>
      <c r="L101" s="7"/>
      <c r="M101" s="7"/>
      <c r="N101" s="7"/>
      <c r="O101" s="7"/>
      <c r="P101" s="7"/>
      <c r="Q101" s="7"/>
      <c r="R101" s="7"/>
      <c r="S101" s="57"/>
      <c r="T101" s="57"/>
      <c r="U101" s="57"/>
      <c r="V101" s="57"/>
      <c r="W101" s="57"/>
      <c r="X101" s="57"/>
      <c r="Y101" s="57"/>
      <c r="Z101" s="57"/>
      <c r="AA101" s="57"/>
      <c r="AB101" s="57"/>
      <c r="AC101" s="57"/>
      <c r="AD101" s="57"/>
      <c r="AE101" s="57"/>
      <c r="AF101" s="57"/>
      <c r="AG101" s="57"/>
      <c r="AH101" s="57"/>
      <c r="AI101" s="57"/>
      <c r="AJ101" s="506"/>
      <c r="AK101" s="55"/>
    </row>
    <row r="102" spans="2:37" ht="20.100000000000001" customHeight="1">
      <c r="B102" s="7"/>
      <c r="C102" s="7"/>
      <c r="D102" s="7"/>
      <c r="E102" s="7"/>
      <c r="F102" s="7"/>
      <c r="G102" s="7"/>
      <c r="H102" s="7"/>
      <c r="I102" s="7"/>
      <c r="J102" s="7"/>
      <c r="K102" s="7"/>
      <c r="L102" s="7"/>
      <c r="M102" s="7"/>
      <c r="N102" s="7"/>
      <c r="O102" s="7"/>
      <c r="P102" s="7"/>
      <c r="Q102" s="7"/>
      <c r="R102" s="7"/>
      <c r="S102" s="57"/>
      <c r="T102" s="57"/>
      <c r="U102" s="57"/>
      <c r="V102" s="57"/>
      <c r="W102" s="57"/>
      <c r="X102" s="57"/>
      <c r="Y102" s="57"/>
      <c r="Z102" s="57"/>
      <c r="AA102" s="57"/>
      <c r="AB102" s="57"/>
      <c r="AC102" s="57"/>
      <c r="AD102" s="57"/>
      <c r="AE102" s="57"/>
      <c r="AF102" s="57"/>
      <c r="AG102" s="57"/>
      <c r="AH102" s="57"/>
      <c r="AI102" s="57"/>
      <c r="AJ102" s="506"/>
      <c r="AK102" s="55"/>
    </row>
    <row r="103" spans="2:37" ht="20.100000000000001" customHeight="1">
      <c r="B103" s="7"/>
      <c r="C103" s="7"/>
      <c r="D103" s="7"/>
      <c r="E103" s="7"/>
      <c r="F103" s="7"/>
      <c r="G103" s="7"/>
      <c r="H103" s="7"/>
      <c r="I103" s="7"/>
      <c r="J103" s="7"/>
      <c r="K103" s="7"/>
      <c r="L103" s="7"/>
      <c r="M103" s="7"/>
      <c r="N103" s="7"/>
      <c r="O103" s="7"/>
      <c r="P103" s="7"/>
      <c r="Q103" s="7"/>
      <c r="R103" s="7"/>
      <c r="S103" s="57"/>
      <c r="T103" s="57"/>
      <c r="U103" s="57"/>
      <c r="V103" s="57"/>
      <c r="W103" s="57"/>
      <c r="X103" s="57"/>
      <c r="Y103" s="57"/>
      <c r="Z103" s="57"/>
      <c r="AA103" s="57"/>
      <c r="AB103" s="57"/>
      <c r="AC103" s="57"/>
      <c r="AD103" s="57"/>
      <c r="AE103" s="57"/>
      <c r="AF103" s="57"/>
      <c r="AG103" s="57"/>
      <c r="AH103" s="57"/>
      <c r="AI103" s="57"/>
      <c r="AJ103" s="506"/>
      <c r="AK103" s="55"/>
    </row>
    <row r="104" spans="2:37" ht="20.100000000000001" customHeight="1">
      <c r="B104" s="7"/>
      <c r="C104" s="7"/>
      <c r="D104" s="7"/>
      <c r="E104" s="7"/>
      <c r="F104" s="7"/>
      <c r="G104" s="7"/>
      <c r="H104" s="7"/>
      <c r="I104" s="7"/>
      <c r="J104" s="7"/>
      <c r="K104" s="7"/>
      <c r="L104" s="7"/>
      <c r="M104" s="7"/>
      <c r="N104" s="7"/>
      <c r="O104" s="7"/>
      <c r="P104" s="7"/>
      <c r="Q104" s="7"/>
      <c r="R104" s="7"/>
      <c r="S104" s="57"/>
      <c r="T104" s="57"/>
      <c r="U104" s="57"/>
      <c r="V104" s="57"/>
      <c r="W104" s="57"/>
      <c r="X104" s="57"/>
      <c r="Y104" s="57"/>
      <c r="Z104" s="57"/>
      <c r="AA104" s="57"/>
      <c r="AB104" s="57"/>
      <c r="AC104" s="57"/>
      <c r="AD104" s="57"/>
      <c r="AE104" s="57"/>
      <c r="AF104" s="57"/>
      <c r="AG104" s="57"/>
      <c r="AH104" s="57"/>
      <c r="AI104" s="57"/>
      <c r="AJ104" s="506"/>
      <c r="AK104" s="55"/>
    </row>
    <row r="105" spans="2:37" ht="20.100000000000001" customHeight="1">
      <c r="B105" s="54"/>
      <c r="C105" s="54"/>
      <c r="D105" s="54"/>
      <c r="E105" s="54"/>
      <c r="F105" s="54"/>
      <c r="G105" s="54"/>
      <c r="H105" s="54"/>
      <c r="I105" s="54"/>
      <c r="J105" s="54"/>
      <c r="K105" s="54"/>
      <c r="L105" s="54"/>
      <c r="M105" s="54"/>
      <c r="N105" s="54"/>
      <c r="O105" s="54"/>
      <c r="P105" s="54"/>
      <c r="Q105" s="54"/>
      <c r="R105" s="54"/>
      <c r="S105" s="57"/>
      <c r="T105" s="57"/>
      <c r="U105" s="57"/>
      <c r="V105" s="57"/>
      <c r="W105" s="57"/>
      <c r="X105" s="57"/>
      <c r="Y105" s="57"/>
      <c r="Z105" s="57"/>
      <c r="AA105" s="57"/>
      <c r="AB105" s="57"/>
      <c r="AC105" s="57"/>
      <c r="AD105" s="57"/>
      <c r="AE105" s="57"/>
      <c r="AF105" s="57"/>
      <c r="AG105" s="57"/>
      <c r="AH105" s="57"/>
      <c r="AI105" s="57"/>
      <c r="AJ105" s="506"/>
      <c r="AK105" s="55"/>
    </row>
    <row r="106" spans="2:37" ht="20.100000000000001" customHeight="1">
      <c r="B106" s="54"/>
      <c r="C106" s="54"/>
      <c r="D106" s="54"/>
      <c r="E106" s="54"/>
      <c r="F106" s="54"/>
      <c r="G106" s="54"/>
      <c r="H106" s="54"/>
      <c r="I106" s="54"/>
      <c r="J106" s="54"/>
      <c r="K106" s="54"/>
      <c r="L106" s="54"/>
      <c r="M106" s="54"/>
      <c r="N106" s="54"/>
      <c r="O106" s="54"/>
      <c r="P106" s="54"/>
      <c r="Q106" s="54"/>
      <c r="R106" s="54"/>
      <c r="S106" s="57"/>
      <c r="T106" s="57"/>
      <c r="U106" s="57"/>
      <c r="V106" s="57"/>
      <c r="W106" s="57"/>
      <c r="X106" s="57"/>
      <c r="Y106" s="57"/>
      <c r="Z106" s="57"/>
      <c r="AA106" s="57"/>
      <c r="AB106" s="57"/>
      <c r="AC106" s="57"/>
      <c r="AD106" s="57"/>
      <c r="AE106" s="57"/>
      <c r="AF106" s="57"/>
      <c r="AG106" s="57"/>
      <c r="AH106" s="57"/>
      <c r="AI106" s="57"/>
      <c r="AJ106" s="506"/>
      <c r="AK106" s="55"/>
    </row>
    <row r="107" spans="2:37" ht="20.100000000000001" customHeight="1">
      <c r="B107" s="54"/>
      <c r="C107" s="54"/>
      <c r="D107" s="54"/>
      <c r="E107" s="54"/>
      <c r="F107" s="54"/>
      <c r="G107" s="54"/>
      <c r="H107" s="54"/>
      <c r="I107" s="54"/>
      <c r="J107" s="54"/>
      <c r="K107" s="54"/>
      <c r="L107" s="54"/>
      <c r="M107" s="54"/>
      <c r="N107" s="54"/>
      <c r="O107" s="54"/>
      <c r="P107" s="54"/>
      <c r="Q107" s="54"/>
      <c r="R107" s="54"/>
      <c r="S107" s="57"/>
      <c r="T107" s="57"/>
      <c r="U107" s="57"/>
      <c r="V107" s="57"/>
      <c r="W107" s="57"/>
      <c r="X107" s="57"/>
      <c r="Y107" s="57"/>
      <c r="Z107" s="57"/>
      <c r="AA107" s="57"/>
      <c r="AB107" s="57"/>
      <c r="AC107" s="57"/>
      <c r="AD107" s="57"/>
      <c r="AE107" s="57"/>
      <c r="AF107" s="57"/>
      <c r="AG107" s="57"/>
      <c r="AH107" s="57"/>
      <c r="AI107" s="57"/>
      <c r="AJ107" s="506"/>
      <c r="AK107" s="55"/>
    </row>
    <row r="108" spans="2:37" ht="20.100000000000001" customHeight="1">
      <c r="B108" s="54"/>
      <c r="C108" s="54"/>
      <c r="D108" s="54"/>
      <c r="E108" s="54"/>
      <c r="F108" s="54"/>
      <c r="G108" s="54"/>
      <c r="H108" s="54"/>
      <c r="I108" s="54"/>
      <c r="J108" s="54"/>
      <c r="K108" s="54"/>
      <c r="L108" s="54"/>
      <c r="M108" s="54"/>
      <c r="N108" s="54"/>
      <c r="O108" s="54"/>
      <c r="P108" s="54"/>
      <c r="Q108" s="54"/>
      <c r="R108" s="54"/>
      <c r="S108" s="57"/>
      <c r="T108" s="57"/>
      <c r="U108" s="57"/>
      <c r="V108" s="57"/>
      <c r="W108" s="57"/>
      <c r="X108" s="57"/>
      <c r="Y108" s="57"/>
      <c r="Z108" s="57"/>
      <c r="AA108" s="57"/>
      <c r="AB108" s="57"/>
      <c r="AC108" s="57"/>
      <c r="AD108" s="57"/>
      <c r="AE108" s="57"/>
      <c r="AF108" s="57"/>
      <c r="AG108" s="57"/>
      <c r="AH108" s="57"/>
      <c r="AI108" s="57"/>
      <c r="AJ108" s="506"/>
      <c r="AK108" s="55"/>
    </row>
    <row r="109" spans="2:37" ht="20.100000000000001" customHeight="1">
      <c r="B109" s="54"/>
      <c r="C109" s="54"/>
      <c r="D109" s="54"/>
      <c r="E109" s="54"/>
      <c r="F109" s="54"/>
      <c r="G109" s="54"/>
      <c r="H109" s="54"/>
      <c r="I109" s="54"/>
      <c r="J109" s="54"/>
      <c r="K109" s="54"/>
      <c r="L109" s="54"/>
      <c r="M109" s="54"/>
      <c r="N109" s="54"/>
      <c r="O109" s="54"/>
      <c r="P109" s="54"/>
      <c r="Q109" s="54"/>
      <c r="R109" s="54"/>
      <c r="S109" s="57"/>
      <c r="T109" s="57"/>
      <c r="U109" s="57"/>
      <c r="V109" s="57"/>
      <c r="W109" s="57"/>
      <c r="X109" s="57"/>
      <c r="Y109" s="57"/>
      <c r="Z109" s="57"/>
      <c r="AA109" s="57"/>
      <c r="AB109" s="57"/>
      <c r="AC109" s="57"/>
      <c r="AD109" s="57"/>
      <c r="AE109" s="57"/>
      <c r="AF109" s="57"/>
      <c r="AG109" s="57"/>
      <c r="AH109" s="57"/>
      <c r="AI109" s="57"/>
      <c r="AJ109" s="506"/>
      <c r="AK109" s="55"/>
    </row>
    <row r="113" spans="2:1027" ht="20.100000000000001" customHeight="1">
      <c r="B113" s="1"/>
      <c r="C113" s="1"/>
      <c r="D113" s="1"/>
      <c r="E113" s="1"/>
      <c r="F113" s="1"/>
      <c r="G113" s="1"/>
      <c r="H113" s="1"/>
      <c r="I113" s="1"/>
      <c r="J113" s="1"/>
      <c r="K113" s="1"/>
      <c r="L113" s="1"/>
      <c r="M113" s="1"/>
      <c r="N113" s="1"/>
      <c r="O113" s="1"/>
      <c r="P113" s="1"/>
      <c r="Q113" s="1"/>
      <c r="R113" s="1"/>
      <c r="S113" s="35"/>
      <c r="T113" s="35"/>
      <c r="U113" s="35"/>
      <c r="V113" s="35"/>
      <c r="W113" s="35"/>
      <c r="X113" s="35"/>
      <c r="Y113" s="35"/>
      <c r="Z113" s="35"/>
      <c r="AA113" s="35"/>
      <c r="AB113" s="35"/>
      <c r="AC113" s="35"/>
      <c r="AD113" s="35"/>
      <c r="AE113" s="35"/>
      <c r="AF113" s="35"/>
      <c r="AG113" s="35"/>
      <c r="AH113" s="35"/>
      <c r="AI113" s="174"/>
      <c r="AJ113" s="271"/>
      <c r="AK113" s="36"/>
    </row>
    <row r="114" spans="2:1027" ht="20.100000000000001" customHeight="1">
      <c r="B114" s="1"/>
      <c r="C114" s="1"/>
      <c r="D114" s="1"/>
      <c r="E114" s="1"/>
      <c r="F114" s="1"/>
      <c r="G114" s="1"/>
      <c r="H114" s="1"/>
      <c r="I114" s="1"/>
      <c r="J114" s="1"/>
      <c r="K114" s="1"/>
      <c r="L114" s="1"/>
      <c r="M114" s="1"/>
      <c r="N114" s="1"/>
      <c r="O114" s="1"/>
      <c r="P114" s="1"/>
      <c r="Q114" s="1"/>
      <c r="R114" s="1"/>
      <c r="S114" s="35"/>
      <c r="T114" s="35"/>
      <c r="U114" s="35"/>
      <c r="V114" s="35"/>
      <c r="W114" s="35"/>
      <c r="X114" s="35"/>
      <c r="Y114" s="35"/>
      <c r="Z114" s="35"/>
      <c r="AA114" s="35"/>
      <c r="AB114" s="35"/>
      <c r="AC114" s="35"/>
      <c r="AD114" s="35"/>
      <c r="AE114" s="35"/>
      <c r="AF114" s="35"/>
      <c r="AG114" s="35"/>
      <c r="AH114" s="35"/>
      <c r="AI114" s="174"/>
      <c r="AJ114" s="271"/>
      <c r="AK114" s="36"/>
    </row>
    <row r="115" spans="2:1027" ht="20.100000000000001" customHeight="1">
      <c r="B115" s="1"/>
      <c r="C115" s="8"/>
      <c r="D115" s="8"/>
      <c r="E115" s="8"/>
      <c r="F115" s="8"/>
      <c r="G115" s="8"/>
      <c r="H115" s="8"/>
      <c r="I115" s="8"/>
      <c r="J115" s="8"/>
      <c r="K115" s="8"/>
      <c r="L115" s="8"/>
      <c r="M115" s="8"/>
      <c r="N115" s="8"/>
      <c r="O115" s="8"/>
      <c r="P115" s="8"/>
      <c r="Q115" s="8"/>
      <c r="R115" s="8"/>
      <c r="S115" s="18"/>
      <c r="T115" s="18"/>
      <c r="U115" s="18"/>
      <c r="V115" s="18"/>
      <c r="W115" s="18"/>
      <c r="X115" s="18"/>
      <c r="Y115" s="18"/>
      <c r="Z115" s="18"/>
      <c r="AA115" s="18"/>
      <c r="AB115" s="18"/>
      <c r="AC115" s="18"/>
      <c r="AD115" s="18"/>
      <c r="AE115" s="18"/>
      <c r="AF115" s="18"/>
      <c r="AG115" s="18"/>
      <c r="AH115" s="18"/>
      <c r="AI115" s="18"/>
      <c r="AJ115" s="18"/>
      <c r="AK115" s="36"/>
      <c r="AL115" s="31"/>
      <c r="AM115" s="31"/>
      <c r="AN115" s="31"/>
      <c r="AO115" s="31"/>
      <c r="AP115" s="31"/>
      <c r="AQ115" s="31"/>
      <c r="AR115" s="31"/>
      <c r="AS115" s="31"/>
      <c r="AT115" s="31"/>
      <c r="AU115" s="31"/>
      <c r="AV115" s="31"/>
      <c r="AW115" s="31"/>
      <c r="AX115" s="31"/>
      <c r="AY115" s="31"/>
      <c r="AZ115" s="31"/>
      <c r="BA115" s="31"/>
      <c r="BB115" s="31"/>
      <c r="BC115" s="31"/>
      <c r="BD115" s="31"/>
      <c r="BE115" s="31"/>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7"/>
      <c r="JX115" s="7"/>
      <c r="JY115" s="7"/>
      <c r="JZ115" s="7"/>
      <c r="KA115" s="7"/>
      <c r="KB115" s="7"/>
      <c r="KC115" s="7"/>
      <c r="KD115" s="7"/>
      <c r="KE115" s="7"/>
      <c r="KF115" s="7"/>
      <c r="KG115" s="7"/>
      <c r="KH115" s="7"/>
      <c r="KI115" s="7"/>
      <c r="KJ115" s="7"/>
      <c r="KK115" s="7"/>
      <c r="KL115" s="7"/>
      <c r="KM115" s="7"/>
      <c r="KN115" s="7"/>
      <c r="KO115" s="7"/>
      <c r="KP115" s="7"/>
      <c r="KQ115" s="7"/>
      <c r="KR115" s="7"/>
      <c r="KS115" s="7"/>
      <c r="KT115" s="7"/>
      <c r="KU115" s="7"/>
      <c r="KV115" s="7"/>
      <c r="KW115" s="7"/>
      <c r="KX115" s="7"/>
      <c r="KY115" s="7"/>
      <c r="KZ115" s="7"/>
      <c r="LA115" s="7"/>
      <c r="LB115" s="7"/>
      <c r="LC115" s="7"/>
      <c r="LD115" s="7"/>
      <c r="LE115" s="7"/>
      <c r="LF115" s="7"/>
      <c r="LG115" s="7"/>
      <c r="LH115" s="7"/>
      <c r="LI115" s="7"/>
      <c r="LJ115" s="7"/>
      <c r="LK115" s="7"/>
      <c r="LL115" s="7"/>
      <c r="LM115" s="7"/>
      <c r="LN115" s="7"/>
      <c r="LO115" s="7"/>
      <c r="LP115" s="7"/>
      <c r="LQ115" s="7"/>
      <c r="LR115" s="7"/>
      <c r="LS115" s="7"/>
      <c r="LT115" s="7"/>
      <c r="LU115" s="7"/>
      <c r="LV115" s="7"/>
      <c r="LW115" s="7"/>
      <c r="LX115" s="7"/>
      <c r="LY115" s="7"/>
      <c r="LZ115" s="7"/>
      <c r="MA115" s="7"/>
      <c r="MB115" s="7"/>
      <c r="MC115" s="7"/>
      <c r="MD115" s="7"/>
      <c r="ME115" s="7"/>
      <c r="MF115" s="7"/>
      <c r="MG115" s="7"/>
      <c r="MH115" s="7"/>
      <c r="MI115" s="7"/>
      <c r="MJ115" s="7"/>
      <c r="MK115" s="7"/>
      <c r="ML115" s="7"/>
      <c r="MM115" s="7"/>
      <c r="MN115" s="7"/>
      <c r="MO115" s="7"/>
      <c r="MP115" s="7"/>
      <c r="MQ115" s="7"/>
      <c r="MR115" s="7"/>
      <c r="MS115" s="7"/>
      <c r="MT115" s="7"/>
      <c r="MU115" s="7"/>
      <c r="MV115" s="7"/>
      <c r="MW115" s="7"/>
      <c r="MX115" s="7"/>
      <c r="MY115" s="7"/>
      <c r="MZ115" s="7"/>
      <c r="NA115" s="7"/>
      <c r="NB115" s="7"/>
      <c r="NC115" s="7"/>
      <c r="ND115" s="7"/>
      <c r="NE115" s="7"/>
      <c r="NF115" s="7"/>
      <c r="NG115" s="7"/>
      <c r="NH115" s="7"/>
      <c r="NI115" s="7"/>
      <c r="NJ115" s="7"/>
      <c r="NK115" s="7"/>
      <c r="NL115" s="7"/>
      <c r="NM115" s="7"/>
      <c r="NN115" s="7"/>
      <c r="NO115" s="7"/>
      <c r="NP115" s="7"/>
      <c r="NQ115" s="7"/>
      <c r="NR115" s="7"/>
      <c r="NS115" s="7"/>
      <c r="NT115" s="7"/>
      <c r="NU115" s="7"/>
      <c r="NV115" s="7"/>
      <c r="NW115" s="7"/>
      <c r="NX115" s="7"/>
      <c r="NY115" s="7"/>
      <c r="NZ115" s="7"/>
      <c r="OA115" s="7"/>
      <c r="OB115" s="7"/>
      <c r="OC115" s="7"/>
      <c r="OD115" s="7"/>
      <c r="OE115" s="7"/>
      <c r="OF115" s="7"/>
      <c r="OG115" s="7"/>
      <c r="OH115" s="7"/>
      <c r="OI115" s="7"/>
      <c r="OJ115" s="7"/>
      <c r="OK115" s="7"/>
      <c r="OL115" s="7"/>
      <c r="OM115" s="7"/>
      <c r="ON115" s="7"/>
      <c r="OO115" s="7"/>
      <c r="OP115" s="7"/>
      <c r="OQ115" s="7"/>
      <c r="OR115" s="7"/>
      <c r="OS115" s="7"/>
      <c r="OT115" s="7"/>
      <c r="OU115" s="7"/>
      <c r="OV115" s="7"/>
      <c r="OW115" s="7"/>
      <c r="OX115" s="7"/>
      <c r="OY115" s="7"/>
      <c r="OZ115" s="7"/>
      <c r="PA115" s="7"/>
      <c r="PB115" s="7"/>
      <c r="PC115" s="7"/>
      <c r="PD115" s="7"/>
      <c r="PE115" s="7"/>
      <c r="PF115" s="7"/>
      <c r="PG115" s="7"/>
      <c r="PH115" s="7"/>
      <c r="PI115" s="7"/>
      <c r="PJ115" s="7"/>
      <c r="PK115" s="7"/>
      <c r="PL115" s="7"/>
      <c r="PM115" s="7"/>
      <c r="PN115" s="7"/>
      <c r="PO115" s="7"/>
      <c r="PP115" s="7"/>
      <c r="PQ115" s="7"/>
      <c r="PR115" s="7"/>
      <c r="PS115" s="7"/>
      <c r="PT115" s="7"/>
      <c r="PU115" s="7"/>
      <c r="PV115" s="7"/>
      <c r="PW115" s="7"/>
      <c r="PX115" s="7"/>
      <c r="PY115" s="7"/>
      <c r="PZ115" s="7"/>
      <c r="QA115" s="7"/>
      <c r="QB115" s="7"/>
      <c r="QC115" s="7"/>
      <c r="QD115" s="7"/>
      <c r="QE115" s="7"/>
      <c r="QF115" s="7"/>
      <c r="QG115" s="7"/>
      <c r="QH115" s="7"/>
      <c r="QI115" s="7"/>
      <c r="QJ115" s="7"/>
      <c r="QK115" s="7"/>
      <c r="QL115" s="7"/>
      <c r="QM115" s="7"/>
      <c r="QN115" s="7"/>
      <c r="QO115" s="7"/>
      <c r="QP115" s="7"/>
      <c r="QQ115" s="7"/>
      <c r="QR115" s="7"/>
      <c r="QS115" s="7"/>
      <c r="QT115" s="7"/>
      <c r="QU115" s="7"/>
      <c r="QV115" s="7"/>
      <c r="QW115" s="7"/>
      <c r="QX115" s="7"/>
      <c r="QY115" s="7"/>
      <c r="QZ115" s="7"/>
      <c r="RA115" s="7"/>
      <c r="RB115" s="7"/>
      <c r="RC115" s="7"/>
      <c r="RD115" s="7"/>
      <c r="RE115" s="7"/>
      <c r="RF115" s="7"/>
      <c r="RG115" s="7"/>
      <c r="RH115" s="7"/>
      <c r="RI115" s="7"/>
      <c r="RJ115" s="7"/>
      <c r="RK115" s="7"/>
      <c r="RL115" s="7"/>
      <c r="RM115" s="7"/>
      <c r="RN115" s="7"/>
      <c r="RO115" s="7"/>
      <c r="RP115" s="7"/>
      <c r="RQ115" s="7"/>
      <c r="RR115" s="7"/>
      <c r="RS115" s="7"/>
      <c r="RT115" s="7"/>
      <c r="RU115" s="7"/>
      <c r="RV115" s="7"/>
      <c r="RW115" s="7"/>
      <c r="RX115" s="7"/>
      <c r="RY115" s="7"/>
      <c r="RZ115" s="7"/>
      <c r="SA115" s="7"/>
      <c r="SB115" s="7"/>
      <c r="SC115" s="7"/>
      <c r="SD115" s="7"/>
      <c r="SE115" s="7"/>
      <c r="SF115" s="7"/>
      <c r="SG115" s="7"/>
      <c r="SH115" s="7"/>
      <c r="SI115" s="7"/>
      <c r="SJ115" s="7"/>
      <c r="SK115" s="7"/>
      <c r="SL115" s="7"/>
      <c r="SM115" s="7"/>
      <c r="SN115" s="7"/>
      <c r="SO115" s="7"/>
      <c r="SP115" s="7"/>
      <c r="SQ115" s="7"/>
      <c r="SR115" s="7"/>
      <c r="SS115" s="7"/>
      <c r="ST115" s="7"/>
      <c r="SU115" s="7"/>
      <c r="SV115" s="7"/>
      <c r="SW115" s="7"/>
      <c r="SX115" s="7"/>
      <c r="SY115" s="7"/>
      <c r="SZ115" s="7"/>
      <c r="TA115" s="7"/>
      <c r="TB115" s="7"/>
      <c r="TC115" s="7"/>
      <c r="TD115" s="7"/>
      <c r="TE115" s="7"/>
      <c r="TF115" s="7"/>
      <c r="TG115" s="7"/>
      <c r="TH115" s="7"/>
      <c r="TI115" s="7"/>
      <c r="TJ115" s="7"/>
      <c r="TK115" s="7"/>
      <c r="TL115" s="7"/>
      <c r="TM115" s="7"/>
      <c r="TN115" s="7"/>
      <c r="TO115" s="7"/>
      <c r="TP115" s="7"/>
      <c r="TQ115" s="7"/>
      <c r="TR115" s="7"/>
      <c r="TS115" s="7"/>
      <c r="TT115" s="7"/>
      <c r="TU115" s="7"/>
      <c r="TV115" s="7"/>
      <c r="TW115" s="7"/>
      <c r="TX115" s="7"/>
      <c r="TY115" s="7"/>
      <c r="TZ115" s="7"/>
      <c r="UA115" s="7"/>
      <c r="UB115" s="7"/>
      <c r="UC115" s="7"/>
      <c r="UD115" s="7"/>
      <c r="UE115" s="7"/>
      <c r="UF115" s="7"/>
      <c r="UG115" s="7"/>
      <c r="UH115" s="7"/>
      <c r="UI115" s="7"/>
      <c r="UJ115" s="7"/>
      <c r="UK115" s="7"/>
      <c r="UL115" s="7"/>
      <c r="UM115" s="7"/>
      <c r="UN115" s="7"/>
      <c r="UO115" s="7"/>
      <c r="UP115" s="7"/>
      <c r="UQ115" s="7"/>
      <c r="UR115" s="7"/>
      <c r="US115" s="7"/>
      <c r="UT115" s="7"/>
      <c r="UU115" s="7"/>
      <c r="UV115" s="7"/>
      <c r="UW115" s="7"/>
      <c r="UX115" s="7"/>
      <c r="UY115" s="7"/>
      <c r="UZ115" s="7"/>
      <c r="VA115" s="7"/>
      <c r="VB115" s="7"/>
      <c r="VC115" s="7"/>
      <c r="VD115" s="7"/>
      <c r="VE115" s="7"/>
      <c r="VF115" s="7"/>
      <c r="VG115" s="7"/>
      <c r="VH115" s="7"/>
      <c r="VI115" s="7"/>
      <c r="VJ115" s="7"/>
      <c r="VK115" s="7"/>
      <c r="VL115" s="7"/>
      <c r="VM115" s="7"/>
      <c r="VN115" s="7"/>
      <c r="VO115" s="7"/>
      <c r="VP115" s="7"/>
      <c r="VQ115" s="7"/>
      <c r="VR115" s="7"/>
      <c r="VS115" s="7"/>
      <c r="VT115" s="7"/>
      <c r="VU115" s="7"/>
      <c r="VV115" s="7"/>
      <c r="VW115" s="7"/>
      <c r="VX115" s="7"/>
      <c r="VY115" s="7"/>
      <c r="VZ115" s="7"/>
      <c r="WA115" s="7"/>
      <c r="WB115" s="7"/>
      <c r="WC115" s="7"/>
      <c r="WD115" s="7"/>
      <c r="WE115" s="7"/>
      <c r="WF115" s="7"/>
      <c r="WG115" s="7"/>
      <c r="WH115" s="7"/>
      <c r="WI115" s="7"/>
      <c r="WJ115" s="7"/>
      <c r="WK115" s="7"/>
      <c r="WL115" s="7"/>
      <c r="WM115" s="7"/>
      <c r="WN115" s="7"/>
      <c r="WO115" s="7"/>
      <c r="WP115" s="7"/>
      <c r="WQ115" s="7"/>
      <c r="WR115" s="7"/>
      <c r="WS115" s="7"/>
      <c r="WT115" s="7"/>
      <c r="WU115" s="7"/>
      <c r="WV115" s="7"/>
      <c r="WW115" s="7"/>
      <c r="WX115" s="7"/>
      <c r="WY115" s="7"/>
      <c r="WZ115" s="7"/>
      <c r="XA115" s="7"/>
      <c r="XB115" s="7"/>
      <c r="XC115" s="7"/>
      <c r="XD115" s="7"/>
      <c r="XE115" s="7"/>
      <c r="XF115" s="7"/>
      <c r="XG115" s="7"/>
      <c r="XH115" s="7"/>
      <c r="XI115" s="7"/>
      <c r="XJ115" s="7"/>
      <c r="XK115" s="7"/>
      <c r="XL115" s="7"/>
      <c r="XM115" s="7"/>
      <c r="XN115" s="7"/>
      <c r="XO115" s="7"/>
      <c r="XP115" s="7"/>
      <c r="XQ115" s="7"/>
      <c r="XR115" s="7"/>
      <c r="XS115" s="7"/>
      <c r="XT115" s="7"/>
      <c r="XU115" s="7"/>
      <c r="XV115" s="7"/>
      <c r="XW115" s="7"/>
      <c r="XX115" s="7"/>
      <c r="XY115" s="7"/>
      <c r="XZ115" s="7"/>
      <c r="YA115" s="7"/>
      <c r="YB115" s="7"/>
      <c r="YC115" s="7"/>
      <c r="YD115" s="7"/>
      <c r="YE115" s="7"/>
      <c r="YF115" s="7"/>
      <c r="YG115" s="7"/>
      <c r="YH115" s="7"/>
      <c r="YI115" s="7"/>
      <c r="YJ115" s="7"/>
      <c r="YK115" s="7"/>
      <c r="YL115" s="7"/>
      <c r="YM115" s="7"/>
      <c r="YN115" s="7"/>
      <c r="YO115" s="7"/>
      <c r="YP115" s="7"/>
      <c r="YQ115" s="7"/>
      <c r="YR115" s="7"/>
      <c r="YS115" s="7"/>
      <c r="YT115" s="7"/>
      <c r="YU115" s="7"/>
      <c r="YV115" s="7"/>
      <c r="YW115" s="7"/>
      <c r="YX115" s="7"/>
      <c r="YY115" s="7"/>
      <c r="YZ115" s="7"/>
      <c r="ZA115" s="7"/>
      <c r="ZB115" s="7"/>
      <c r="ZC115" s="7"/>
      <c r="ZD115" s="7"/>
      <c r="ZE115" s="7"/>
      <c r="ZF115" s="7"/>
      <c r="ZG115" s="7"/>
      <c r="ZH115" s="7"/>
      <c r="ZI115" s="7"/>
      <c r="ZJ115" s="7"/>
      <c r="ZK115" s="7"/>
      <c r="ZL115" s="7"/>
      <c r="ZM115" s="7"/>
      <c r="ZN115" s="7"/>
      <c r="ZO115" s="7"/>
      <c r="ZP115" s="7"/>
      <c r="ZQ115" s="7"/>
      <c r="ZR115" s="7"/>
      <c r="ZS115" s="7"/>
      <c r="ZT115" s="7"/>
      <c r="ZU115" s="7"/>
      <c r="ZV115" s="7"/>
      <c r="ZW115" s="7"/>
      <c r="ZX115" s="7"/>
      <c r="ZY115" s="7"/>
      <c r="ZZ115" s="7"/>
      <c r="AAA115" s="7"/>
      <c r="AAB115" s="7"/>
      <c r="AAC115" s="7"/>
      <c r="AAD115" s="7"/>
      <c r="AAE115" s="7"/>
      <c r="AAF115" s="7"/>
      <c r="AAG115" s="7"/>
      <c r="AAH115" s="7"/>
      <c r="AAI115" s="7"/>
      <c r="AAJ115" s="7"/>
      <c r="AAK115" s="7"/>
      <c r="AAL115" s="7"/>
      <c r="AAM115" s="7"/>
      <c r="AAN115" s="7"/>
      <c r="AAO115" s="7"/>
      <c r="AAP115" s="7"/>
      <c r="AAQ115" s="7"/>
      <c r="AAR115" s="7"/>
      <c r="AAS115" s="7"/>
      <c r="AAT115" s="7"/>
      <c r="AAU115" s="7"/>
      <c r="AAV115" s="7"/>
      <c r="AAW115" s="7"/>
      <c r="AAX115" s="7"/>
      <c r="AAY115" s="7"/>
      <c r="AAZ115" s="7"/>
      <c r="ABA115" s="7"/>
      <c r="ABB115" s="7"/>
      <c r="ABC115" s="7"/>
      <c r="ABD115" s="7"/>
      <c r="ABE115" s="7"/>
      <c r="ABF115" s="7"/>
      <c r="ABG115" s="7"/>
      <c r="ABH115" s="7"/>
      <c r="ABI115" s="7"/>
      <c r="ABJ115" s="7"/>
      <c r="ABK115" s="7"/>
      <c r="ABL115" s="7"/>
      <c r="ABM115" s="7"/>
      <c r="ABN115" s="7"/>
      <c r="ABO115" s="7"/>
      <c r="ABP115" s="7"/>
      <c r="ABQ115" s="7"/>
      <c r="ABR115" s="7"/>
      <c r="ABS115" s="7"/>
      <c r="ABT115" s="7"/>
      <c r="ABU115" s="7"/>
      <c r="ABV115" s="7"/>
      <c r="ABW115" s="7"/>
      <c r="ABX115" s="7"/>
      <c r="ABY115" s="7"/>
      <c r="ABZ115" s="7"/>
      <c r="ACA115" s="7"/>
      <c r="ACB115" s="7"/>
      <c r="ACC115" s="7"/>
      <c r="ACD115" s="7"/>
      <c r="ACE115" s="7"/>
      <c r="ACF115" s="7"/>
      <c r="ACG115" s="7"/>
      <c r="ACH115" s="7"/>
      <c r="ACI115" s="7"/>
      <c r="ACJ115" s="7"/>
      <c r="ACK115" s="7"/>
      <c r="ACL115" s="7"/>
      <c r="ACM115" s="7"/>
      <c r="ACN115" s="7"/>
      <c r="ACO115" s="7"/>
      <c r="ACP115" s="7"/>
      <c r="ACQ115" s="7"/>
      <c r="ACR115" s="7"/>
      <c r="ACS115" s="7"/>
      <c r="ACT115" s="7"/>
      <c r="ACU115" s="7"/>
      <c r="ACV115" s="7"/>
      <c r="ACW115" s="7"/>
      <c r="ACX115" s="7"/>
      <c r="ACY115" s="7"/>
      <c r="ACZ115" s="7"/>
      <c r="ADA115" s="7"/>
      <c r="ADB115" s="7"/>
      <c r="ADC115" s="7"/>
      <c r="ADD115" s="7"/>
      <c r="ADE115" s="7"/>
      <c r="ADF115" s="7"/>
      <c r="ADG115" s="7"/>
      <c r="ADH115" s="7"/>
      <c r="ADI115" s="7"/>
      <c r="ADJ115" s="7"/>
      <c r="ADK115" s="7"/>
      <c r="ADL115" s="7"/>
      <c r="ADM115" s="7"/>
      <c r="ADN115" s="7"/>
      <c r="ADO115" s="7"/>
      <c r="ADP115" s="7"/>
      <c r="ADQ115" s="7"/>
      <c r="ADR115" s="7"/>
      <c r="ADS115" s="7"/>
      <c r="ADT115" s="7"/>
      <c r="ADU115" s="7"/>
      <c r="ADV115" s="7"/>
      <c r="ADW115" s="7"/>
      <c r="ADX115" s="7"/>
      <c r="ADY115" s="7"/>
      <c r="ADZ115" s="7"/>
      <c r="AEA115" s="7"/>
      <c r="AEB115" s="7"/>
      <c r="AEC115" s="7"/>
      <c r="AED115" s="7"/>
      <c r="AEE115" s="7"/>
      <c r="AEF115" s="7"/>
      <c r="AEG115" s="7"/>
      <c r="AEH115" s="7"/>
      <c r="AEI115" s="7"/>
      <c r="AEJ115" s="7"/>
      <c r="AEK115" s="7"/>
      <c r="AEL115" s="7"/>
      <c r="AEM115" s="7"/>
      <c r="AEN115" s="7"/>
      <c r="AEO115" s="7"/>
      <c r="AEP115" s="7"/>
      <c r="AEQ115" s="7"/>
      <c r="AER115" s="7"/>
      <c r="AES115" s="7"/>
      <c r="AET115" s="7"/>
      <c r="AEU115" s="7"/>
      <c r="AEV115" s="7"/>
      <c r="AEW115" s="7"/>
      <c r="AEX115" s="7"/>
      <c r="AEY115" s="7"/>
      <c r="AEZ115" s="7"/>
      <c r="AFA115" s="7"/>
      <c r="AFB115" s="7"/>
      <c r="AFC115" s="7"/>
      <c r="AFD115" s="7"/>
      <c r="AFE115" s="7"/>
      <c r="AFF115" s="7"/>
      <c r="AFG115" s="7"/>
      <c r="AFH115" s="7"/>
      <c r="AFI115" s="7"/>
      <c r="AFJ115" s="7"/>
      <c r="AFK115" s="7"/>
      <c r="AFL115" s="7"/>
      <c r="AFM115" s="7"/>
      <c r="AFN115" s="7"/>
      <c r="AFO115" s="7"/>
      <c r="AFP115" s="7"/>
      <c r="AFQ115" s="7"/>
      <c r="AFR115" s="7"/>
      <c r="AFS115" s="7"/>
      <c r="AFT115" s="7"/>
      <c r="AFU115" s="7"/>
      <c r="AFV115" s="7"/>
      <c r="AFW115" s="7"/>
      <c r="AFX115" s="7"/>
      <c r="AFY115" s="7"/>
      <c r="AFZ115" s="7"/>
      <c r="AGA115" s="7"/>
      <c r="AGB115" s="7"/>
      <c r="AGC115" s="7"/>
      <c r="AGD115" s="7"/>
      <c r="AGE115" s="7"/>
      <c r="AGF115" s="7"/>
      <c r="AGG115" s="7"/>
      <c r="AGH115" s="7"/>
      <c r="AGI115" s="7"/>
      <c r="AGJ115" s="7"/>
      <c r="AGK115" s="7"/>
      <c r="AGL115" s="7"/>
      <c r="AGM115" s="7"/>
      <c r="AGN115" s="7"/>
      <c r="AGO115" s="7"/>
      <c r="AGP115" s="7"/>
      <c r="AGQ115" s="7"/>
      <c r="AGR115" s="7"/>
      <c r="AGS115" s="7"/>
      <c r="AGT115" s="7"/>
      <c r="AGU115" s="7"/>
      <c r="AGV115" s="7"/>
      <c r="AGW115" s="7"/>
      <c r="AGX115" s="7"/>
      <c r="AGY115" s="7"/>
      <c r="AGZ115" s="7"/>
      <c r="AHA115" s="7"/>
      <c r="AHB115" s="7"/>
      <c r="AHC115" s="7"/>
      <c r="AHD115" s="7"/>
      <c r="AHE115" s="7"/>
      <c r="AHF115" s="7"/>
      <c r="AHG115" s="7"/>
      <c r="AHH115" s="7"/>
      <c r="AHI115" s="7"/>
      <c r="AHJ115" s="7"/>
      <c r="AHK115" s="7"/>
      <c r="AHL115" s="7"/>
      <c r="AHM115" s="7"/>
      <c r="AHN115" s="7"/>
      <c r="AHO115" s="7"/>
      <c r="AHP115" s="7"/>
      <c r="AHQ115" s="7"/>
      <c r="AHR115" s="7"/>
      <c r="AHS115" s="7"/>
      <c r="AHT115" s="7"/>
      <c r="AHU115" s="7"/>
      <c r="AHV115" s="7"/>
      <c r="AHW115" s="7"/>
      <c r="AHX115" s="7"/>
      <c r="AHY115" s="7"/>
      <c r="AHZ115" s="7"/>
      <c r="AIA115" s="7"/>
      <c r="AIB115" s="7"/>
      <c r="AIC115" s="7"/>
      <c r="AID115" s="7"/>
      <c r="AIE115" s="7"/>
      <c r="AIF115" s="7"/>
      <c r="AIG115" s="7"/>
      <c r="AIH115" s="7"/>
      <c r="AII115" s="7"/>
      <c r="AIJ115" s="7"/>
      <c r="AIK115" s="7"/>
      <c r="AIL115" s="7"/>
      <c r="AIM115" s="7"/>
      <c r="AIN115" s="7"/>
      <c r="AIO115" s="7"/>
      <c r="AIP115" s="7"/>
      <c r="AIQ115" s="7"/>
      <c r="AIR115" s="7"/>
      <c r="AIS115" s="7"/>
      <c r="AIT115" s="7"/>
      <c r="AIU115" s="7"/>
      <c r="AIV115" s="7"/>
      <c r="AIW115" s="7"/>
      <c r="AIX115" s="7"/>
      <c r="AIY115" s="7"/>
      <c r="AIZ115" s="7"/>
      <c r="AJA115" s="7"/>
      <c r="AJB115" s="7"/>
      <c r="AJC115" s="7"/>
      <c r="AJD115" s="7"/>
      <c r="AJE115" s="7"/>
      <c r="AJF115" s="7"/>
      <c r="AJG115" s="7"/>
      <c r="AJH115" s="7"/>
      <c r="AJI115" s="7"/>
      <c r="AJJ115" s="7"/>
      <c r="AJK115" s="7"/>
      <c r="AJL115" s="7"/>
      <c r="AJM115" s="7"/>
      <c r="AJN115" s="7"/>
      <c r="AJO115" s="7"/>
      <c r="AJP115" s="7"/>
      <c r="AJQ115" s="7"/>
      <c r="AJR115" s="7"/>
      <c r="AJS115" s="7"/>
      <c r="AJT115" s="7"/>
      <c r="AJU115" s="7"/>
      <c r="AJV115" s="7"/>
      <c r="AJW115" s="7"/>
      <c r="AJX115" s="7"/>
      <c r="AJY115" s="7"/>
      <c r="AJZ115" s="7"/>
      <c r="AKA115" s="7"/>
      <c r="AKB115" s="7"/>
      <c r="AKC115" s="7"/>
      <c r="AKD115" s="7"/>
      <c r="AKE115" s="7"/>
      <c r="AKF115" s="7"/>
      <c r="AKG115" s="7"/>
      <c r="AKH115" s="7"/>
      <c r="AKI115" s="7"/>
      <c r="AKJ115" s="7"/>
      <c r="AKK115" s="7"/>
      <c r="AKL115" s="7"/>
      <c r="AKM115" s="7"/>
      <c r="AKN115" s="7"/>
      <c r="AKO115" s="7"/>
      <c r="AKP115" s="7"/>
      <c r="AKQ115" s="7"/>
      <c r="AKR115" s="7"/>
      <c r="AKS115" s="7"/>
      <c r="AKT115" s="7"/>
      <c r="AKU115" s="7"/>
      <c r="AKV115" s="7"/>
      <c r="AKW115" s="7"/>
      <c r="AKX115" s="7"/>
      <c r="AKY115" s="7"/>
      <c r="AKZ115" s="7"/>
      <c r="ALA115" s="7"/>
      <c r="ALB115" s="7"/>
      <c r="ALC115" s="7"/>
      <c r="ALD115" s="7"/>
      <c r="ALE115" s="7"/>
      <c r="ALF115" s="7"/>
      <c r="ALG115" s="7"/>
      <c r="ALH115" s="7"/>
      <c r="ALI115" s="7"/>
      <c r="ALJ115" s="7"/>
      <c r="ALK115" s="7"/>
      <c r="ALL115" s="7"/>
      <c r="ALM115" s="7"/>
      <c r="ALN115" s="7"/>
      <c r="ALO115" s="7"/>
      <c r="ALP115" s="7"/>
      <c r="ALQ115" s="7"/>
      <c r="ALR115" s="7"/>
      <c r="ALS115" s="7"/>
      <c r="ALT115" s="7"/>
      <c r="ALU115" s="7"/>
      <c r="ALV115" s="7"/>
      <c r="ALW115" s="7"/>
      <c r="ALX115" s="7"/>
      <c r="ALY115" s="7"/>
      <c r="ALZ115" s="7"/>
      <c r="AMA115" s="7"/>
      <c r="AMB115" s="7"/>
      <c r="AMC115" s="7"/>
      <c r="AMD115" s="7"/>
      <c r="AME115" s="7"/>
      <c r="AMF115" s="7"/>
      <c r="AMG115" s="7"/>
      <c r="AMH115" s="7"/>
      <c r="AMI115" s="7"/>
      <c r="AMJ115" s="7"/>
      <c r="AMK115" s="7"/>
      <c r="AML115" s="7"/>
      <c r="AMM115" s="7"/>
    </row>
    <row r="116" spans="2:1027" ht="20.100000000000001" customHeight="1">
      <c r="B116" s="1"/>
      <c r="C116" s="41"/>
      <c r="D116" s="41"/>
      <c r="E116" s="41"/>
      <c r="F116" s="41"/>
      <c r="G116" s="41"/>
      <c r="H116" s="41"/>
      <c r="I116" s="41"/>
      <c r="J116" s="41"/>
      <c r="K116" s="41"/>
      <c r="L116" s="41"/>
      <c r="M116" s="41"/>
      <c r="N116" s="41"/>
      <c r="O116" s="41"/>
      <c r="P116" s="41"/>
      <c r="Q116" s="41"/>
      <c r="R116" s="41"/>
      <c r="S116" s="40"/>
      <c r="T116" s="40"/>
      <c r="U116" s="40"/>
      <c r="V116" s="40"/>
      <c r="W116" s="40"/>
      <c r="X116" s="40"/>
      <c r="Y116" s="40"/>
      <c r="Z116" s="40"/>
      <c r="AA116" s="40"/>
      <c r="AB116" s="40"/>
      <c r="AC116" s="40"/>
      <c r="AD116" s="40"/>
      <c r="AE116" s="40"/>
      <c r="AF116" s="40"/>
      <c r="AG116" s="40"/>
      <c r="AH116" s="40"/>
      <c r="AI116" s="40"/>
      <c r="AJ116" s="40"/>
      <c r="AK116" s="36"/>
      <c r="AL116" s="31"/>
      <c r="AM116" s="31"/>
      <c r="AN116" s="31"/>
      <c r="AO116" s="31"/>
      <c r="AP116" s="31"/>
      <c r="AQ116" s="31"/>
      <c r="AR116" s="31"/>
      <c r="AS116" s="31"/>
      <c r="AT116" s="31"/>
      <c r="AU116" s="31"/>
      <c r="AV116" s="31"/>
      <c r="AW116" s="31"/>
      <c r="AX116" s="31"/>
      <c r="AY116" s="31"/>
      <c r="AZ116" s="31"/>
      <c r="BA116" s="31"/>
      <c r="BB116" s="31"/>
      <c r="BC116" s="31"/>
      <c r="BD116" s="31"/>
      <c r="BE116" s="31"/>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7"/>
      <c r="JX116" s="7"/>
      <c r="JY116" s="7"/>
      <c r="JZ116" s="7"/>
      <c r="KA116" s="7"/>
      <c r="KB116" s="7"/>
      <c r="KC116" s="7"/>
      <c r="KD116" s="7"/>
      <c r="KE116" s="7"/>
      <c r="KF116" s="7"/>
      <c r="KG116" s="7"/>
      <c r="KH116" s="7"/>
      <c r="KI116" s="7"/>
      <c r="KJ116" s="7"/>
      <c r="KK116" s="7"/>
      <c r="KL116" s="7"/>
      <c r="KM116" s="7"/>
      <c r="KN116" s="7"/>
      <c r="KO116" s="7"/>
      <c r="KP116" s="7"/>
      <c r="KQ116" s="7"/>
      <c r="KR116" s="7"/>
      <c r="KS116" s="7"/>
      <c r="KT116" s="7"/>
      <c r="KU116" s="7"/>
      <c r="KV116" s="7"/>
      <c r="KW116" s="7"/>
      <c r="KX116" s="7"/>
      <c r="KY116" s="7"/>
      <c r="KZ116" s="7"/>
      <c r="LA116" s="7"/>
      <c r="LB116" s="7"/>
      <c r="LC116" s="7"/>
      <c r="LD116" s="7"/>
      <c r="LE116" s="7"/>
      <c r="LF116" s="7"/>
      <c r="LG116" s="7"/>
      <c r="LH116" s="7"/>
      <c r="LI116" s="7"/>
      <c r="LJ116" s="7"/>
      <c r="LK116" s="7"/>
      <c r="LL116" s="7"/>
      <c r="LM116" s="7"/>
      <c r="LN116" s="7"/>
      <c r="LO116" s="7"/>
      <c r="LP116" s="7"/>
      <c r="LQ116" s="7"/>
      <c r="LR116" s="7"/>
      <c r="LS116" s="7"/>
      <c r="LT116" s="7"/>
      <c r="LU116" s="7"/>
      <c r="LV116" s="7"/>
      <c r="LW116" s="7"/>
      <c r="LX116" s="7"/>
      <c r="LY116" s="7"/>
      <c r="LZ116" s="7"/>
      <c r="MA116" s="7"/>
      <c r="MB116" s="7"/>
      <c r="MC116" s="7"/>
      <c r="MD116" s="7"/>
      <c r="ME116" s="7"/>
      <c r="MF116" s="7"/>
      <c r="MG116" s="7"/>
      <c r="MH116" s="7"/>
      <c r="MI116" s="7"/>
      <c r="MJ116" s="7"/>
      <c r="MK116" s="7"/>
      <c r="ML116" s="7"/>
      <c r="MM116" s="7"/>
      <c r="MN116" s="7"/>
      <c r="MO116" s="7"/>
      <c r="MP116" s="7"/>
      <c r="MQ116" s="7"/>
      <c r="MR116" s="7"/>
      <c r="MS116" s="7"/>
      <c r="MT116" s="7"/>
      <c r="MU116" s="7"/>
      <c r="MV116" s="7"/>
      <c r="MW116" s="7"/>
      <c r="MX116" s="7"/>
      <c r="MY116" s="7"/>
      <c r="MZ116" s="7"/>
      <c r="NA116" s="7"/>
      <c r="NB116" s="7"/>
      <c r="NC116" s="7"/>
      <c r="ND116" s="7"/>
      <c r="NE116" s="7"/>
      <c r="NF116" s="7"/>
      <c r="NG116" s="7"/>
      <c r="NH116" s="7"/>
      <c r="NI116" s="7"/>
      <c r="NJ116" s="7"/>
      <c r="NK116" s="7"/>
      <c r="NL116" s="7"/>
      <c r="NM116" s="7"/>
      <c r="NN116" s="7"/>
      <c r="NO116" s="7"/>
      <c r="NP116" s="7"/>
      <c r="NQ116" s="7"/>
      <c r="NR116" s="7"/>
      <c r="NS116" s="7"/>
      <c r="NT116" s="7"/>
      <c r="NU116" s="7"/>
      <c r="NV116" s="7"/>
      <c r="NW116" s="7"/>
      <c r="NX116" s="7"/>
      <c r="NY116" s="7"/>
      <c r="NZ116" s="7"/>
      <c r="OA116" s="7"/>
      <c r="OB116" s="7"/>
      <c r="OC116" s="7"/>
      <c r="OD116" s="7"/>
      <c r="OE116" s="7"/>
      <c r="OF116" s="7"/>
      <c r="OG116" s="7"/>
      <c r="OH116" s="7"/>
      <c r="OI116" s="7"/>
      <c r="OJ116" s="7"/>
      <c r="OK116" s="7"/>
      <c r="OL116" s="7"/>
      <c r="OM116" s="7"/>
      <c r="ON116" s="7"/>
      <c r="OO116" s="7"/>
      <c r="OP116" s="7"/>
      <c r="OQ116" s="7"/>
      <c r="OR116" s="7"/>
      <c r="OS116" s="7"/>
      <c r="OT116" s="7"/>
      <c r="OU116" s="7"/>
      <c r="OV116" s="7"/>
      <c r="OW116" s="7"/>
      <c r="OX116" s="7"/>
      <c r="OY116" s="7"/>
      <c r="OZ116" s="7"/>
      <c r="PA116" s="7"/>
      <c r="PB116" s="7"/>
      <c r="PC116" s="7"/>
      <c r="PD116" s="7"/>
      <c r="PE116" s="7"/>
      <c r="PF116" s="7"/>
      <c r="PG116" s="7"/>
      <c r="PH116" s="7"/>
      <c r="PI116" s="7"/>
      <c r="PJ116" s="7"/>
      <c r="PK116" s="7"/>
      <c r="PL116" s="7"/>
      <c r="PM116" s="7"/>
      <c r="PN116" s="7"/>
      <c r="PO116" s="7"/>
      <c r="PP116" s="7"/>
      <c r="PQ116" s="7"/>
      <c r="PR116" s="7"/>
      <c r="PS116" s="7"/>
      <c r="PT116" s="7"/>
      <c r="PU116" s="7"/>
      <c r="PV116" s="7"/>
      <c r="PW116" s="7"/>
      <c r="PX116" s="7"/>
      <c r="PY116" s="7"/>
      <c r="PZ116" s="7"/>
      <c r="QA116" s="7"/>
      <c r="QB116" s="7"/>
      <c r="QC116" s="7"/>
      <c r="QD116" s="7"/>
      <c r="QE116" s="7"/>
      <c r="QF116" s="7"/>
      <c r="QG116" s="7"/>
      <c r="QH116" s="7"/>
      <c r="QI116" s="7"/>
      <c r="QJ116" s="7"/>
      <c r="QK116" s="7"/>
      <c r="QL116" s="7"/>
      <c r="QM116" s="7"/>
      <c r="QN116" s="7"/>
      <c r="QO116" s="7"/>
      <c r="QP116" s="7"/>
      <c r="QQ116" s="7"/>
      <c r="QR116" s="7"/>
      <c r="QS116" s="7"/>
      <c r="QT116" s="7"/>
      <c r="QU116" s="7"/>
      <c r="QV116" s="7"/>
      <c r="QW116" s="7"/>
      <c r="QX116" s="7"/>
      <c r="QY116" s="7"/>
      <c r="QZ116" s="7"/>
      <c r="RA116" s="7"/>
      <c r="RB116" s="7"/>
      <c r="RC116" s="7"/>
      <c r="RD116" s="7"/>
      <c r="RE116" s="7"/>
      <c r="RF116" s="7"/>
      <c r="RG116" s="7"/>
      <c r="RH116" s="7"/>
      <c r="RI116" s="7"/>
      <c r="RJ116" s="7"/>
      <c r="RK116" s="7"/>
      <c r="RL116" s="7"/>
      <c r="RM116" s="7"/>
      <c r="RN116" s="7"/>
      <c r="RO116" s="7"/>
      <c r="RP116" s="7"/>
      <c r="RQ116" s="7"/>
      <c r="RR116" s="7"/>
      <c r="RS116" s="7"/>
      <c r="RT116" s="7"/>
      <c r="RU116" s="7"/>
      <c r="RV116" s="7"/>
      <c r="RW116" s="7"/>
      <c r="RX116" s="7"/>
      <c r="RY116" s="7"/>
      <c r="RZ116" s="7"/>
      <c r="SA116" s="7"/>
      <c r="SB116" s="7"/>
      <c r="SC116" s="7"/>
      <c r="SD116" s="7"/>
      <c r="SE116" s="7"/>
      <c r="SF116" s="7"/>
      <c r="SG116" s="7"/>
      <c r="SH116" s="7"/>
      <c r="SI116" s="7"/>
      <c r="SJ116" s="7"/>
      <c r="SK116" s="7"/>
      <c r="SL116" s="7"/>
      <c r="SM116" s="7"/>
      <c r="SN116" s="7"/>
      <c r="SO116" s="7"/>
      <c r="SP116" s="7"/>
      <c r="SQ116" s="7"/>
      <c r="SR116" s="7"/>
      <c r="SS116" s="7"/>
      <c r="ST116" s="7"/>
      <c r="SU116" s="7"/>
      <c r="SV116" s="7"/>
      <c r="SW116" s="7"/>
      <c r="SX116" s="7"/>
      <c r="SY116" s="7"/>
      <c r="SZ116" s="7"/>
      <c r="TA116" s="7"/>
      <c r="TB116" s="7"/>
      <c r="TC116" s="7"/>
      <c r="TD116" s="7"/>
      <c r="TE116" s="7"/>
      <c r="TF116" s="7"/>
      <c r="TG116" s="7"/>
      <c r="TH116" s="7"/>
      <c r="TI116" s="7"/>
      <c r="TJ116" s="7"/>
      <c r="TK116" s="7"/>
      <c r="TL116" s="7"/>
      <c r="TM116" s="7"/>
      <c r="TN116" s="7"/>
      <c r="TO116" s="7"/>
      <c r="TP116" s="7"/>
      <c r="TQ116" s="7"/>
      <c r="TR116" s="7"/>
      <c r="TS116" s="7"/>
      <c r="TT116" s="7"/>
      <c r="TU116" s="7"/>
      <c r="TV116" s="7"/>
      <c r="TW116" s="7"/>
      <c r="TX116" s="7"/>
      <c r="TY116" s="7"/>
      <c r="TZ116" s="7"/>
      <c r="UA116" s="7"/>
      <c r="UB116" s="7"/>
      <c r="UC116" s="7"/>
      <c r="UD116" s="7"/>
      <c r="UE116" s="7"/>
      <c r="UF116" s="7"/>
      <c r="UG116" s="7"/>
      <c r="UH116" s="7"/>
      <c r="UI116" s="7"/>
      <c r="UJ116" s="7"/>
      <c r="UK116" s="7"/>
      <c r="UL116" s="7"/>
      <c r="UM116" s="7"/>
      <c r="UN116" s="7"/>
      <c r="UO116" s="7"/>
      <c r="UP116" s="7"/>
      <c r="UQ116" s="7"/>
      <c r="UR116" s="7"/>
      <c r="US116" s="7"/>
      <c r="UT116" s="7"/>
      <c r="UU116" s="7"/>
      <c r="UV116" s="7"/>
      <c r="UW116" s="7"/>
      <c r="UX116" s="7"/>
      <c r="UY116" s="7"/>
      <c r="UZ116" s="7"/>
      <c r="VA116" s="7"/>
      <c r="VB116" s="7"/>
      <c r="VC116" s="7"/>
      <c r="VD116" s="7"/>
      <c r="VE116" s="7"/>
      <c r="VF116" s="7"/>
      <c r="VG116" s="7"/>
      <c r="VH116" s="7"/>
      <c r="VI116" s="7"/>
      <c r="VJ116" s="7"/>
      <c r="VK116" s="7"/>
      <c r="VL116" s="7"/>
      <c r="VM116" s="7"/>
      <c r="VN116" s="7"/>
      <c r="VO116" s="7"/>
      <c r="VP116" s="7"/>
      <c r="VQ116" s="7"/>
      <c r="VR116" s="7"/>
      <c r="VS116" s="7"/>
      <c r="VT116" s="7"/>
      <c r="VU116" s="7"/>
      <c r="VV116" s="7"/>
      <c r="VW116" s="7"/>
      <c r="VX116" s="7"/>
      <c r="VY116" s="7"/>
      <c r="VZ116" s="7"/>
      <c r="WA116" s="7"/>
      <c r="WB116" s="7"/>
      <c r="WC116" s="7"/>
      <c r="WD116" s="7"/>
      <c r="WE116" s="7"/>
      <c r="WF116" s="7"/>
      <c r="WG116" s="7"/>
      <c r="WH116" s="7"/>
      <c r="WI116" s="7"/>
      <c r="WJ116" s="7"/>
      <c r="WK116" s="7"/>
      <c r="WL116" s="7"/>
      <c r="WM116" s="7"/>
      <c r="WN116" s="7"/>
      <c r="WO116" s="7"/>
      <c r="WP116" s="7"/>
      <c r="WQ116" s="7"/>
      <c r="WR116" s="7"/>
      <c r="WS116" s="7"/>
      <c r="WT116" s="7"/>
      <c r="WU116" s="7"/>
      <c r="WV116" s="7"/>
      <c r="WW116" s="7"/>
      <c r="WX116" s="7"/>
      <c r="WY116" s="7"/>
      <c r="WZ116" s="7"/>
      <c r="XA116" s="7"/>
      <c r="XB116" s="7"/>
      <c r="XC116" s="7"/>
      <c r="XD116" s="7"/>
      <c r="XE116" s="7"/>
      <c r="XF116" s="7"/>
      <c r="XG116" s="7"/>
      <c r="XH116" s="7"/>
      <c r="XI116" s="7"/>
      <c r="XJ116" s="7"/>
      <c r="XK116" s="7"/>
      <c r="XL116" s="7"/>
      <c r="XM116" s="7"/>
      <c r="XN116" s="7"/>
      <c r="XO116" s="7"/>
      <c r="XP116" s="7"/>
      <c r="XQ116" s="7"/>
      <c r="XR116" s="7"/>
      <c r="XS116" s="7"/>
      <c r="XT116" s="7"/>
      <c r="XU116" s="7"/>
      <c r="XV116" s="7"/>
      <c r="XW116" s="7"/>
      <c r="XX116" s="7"/>
      <c r="XY116" s="7"/>
      <c r="XZ116" s="7"/>
      <c r="YA116" s="7"/>
      <c r="YB116" s="7"/>
      <c r="YC116" s="7"/>
      <c r="YD116" s="7"/>
      <c r="YE116" s="7"/>
      <c r="YF116" s="7"/>
      <c r="YG116" s="7"/>
      <c r="YH116" s="7"/>
      <c r="YI116" s="7"/>
      <c r="YJ116" s="7"/>
      <c r="YK116" s="7"/>
      <c r="YL116" s="7"/>
      <c r="YM116" s="7"/>
      <c r="YN116" s="7"/>
      <c r="YO116" s="7"/>
      <c r="YP116" s="7"/>
      <c r="YQ116" s="7"/>
      <c r="YR116" s="7"/>
      <c r="YS116" s="7"/>
      <c r="YT116" s="7"/>
      <c r="YU116" s="7"/>
      <c r="YV116" s="7"/>
      <c r="YW116" s="7"/>
      <c r="YX116" s="7"/>
      <c r="YY116" s="7"/>
      <c r="YZ116" s="7"/>
      <c r="ZA116" s="7"/>
      <c r="ZB116" s="7"/>
      <c r="ZC116" s="7"/>
      <c r="ZD116" s="7"/>
      <c r="ZE116" s="7"/>
      <c r="ZF116" s="7"/>
      <c r="ZG116" s="7"/>
      <c r="ZH116" s="7"/>
      <c r="ZI116" s="7"/>
      <c r="ZJ116" s="7"/>
      <c r="ZK116" s="7"/>
      <c r="ZL116" s="7"/>
      <c r="ZM116" s="7"/>
      <c r="ZN116" s="7"/>
      <c r="ZO116" s="7"/>
      <c r="ZP116" s="7"/>
      <c r="ZQ116" s="7"/>
      <c r="ZR116" s="7"/>
      <c r="ZS116" s="7"/>
      <c r="ZT116" s="7"/>
      <c r="ZU116" s="7"/>
      <c r="ZV116" s="7"/>
      <c r="ZW116" s="7"/>
      <c r="ZX116" s="7"/>
      <c r="ZY116" s="7"/>
      <c r="ZZ116" s="7"/>
      <c r="AAA116" s="7"/>
      <c r="AAB116" s="7"/>
      <c r="AAC116" s="7"/>
      <c r="AAD116" s="7"/>
      <c r="AAE116" s="7"/>
      <c r="AAF116" s="7"/>
      <c r="AAG116" s="7"/>
      <c r="AAH116" s="7"/>
      <c r="AAI116" s="7"/>
      <c r="AAJ116" s="7"/>
      <c r="AAK116" s="7"/>
      <c r="AAL116" s="7"/>
      <c r="AAM116" s="7"/>
      <c r="AAN116" s="7"/>
      <c r="AAO116" s="7"/>
      <c r="AAP116" s="7"/>
      <c r="AAQ116" s="7"/>
      <c r="AAR116" s="7"/>
      <c r="AAS116" s="7"/>
      <c r="AAT116" s="7"/>
      <c r="AAU116" s="7"/>
      <c r="AAV116" s="7"/>
      <c r="AAW116" s="7"/>
      <c r="AAX116" s="7"/>
      <c r="AAY116" s="7"/>
      <c r="AAZ116" s="7"/>
      <c r="ABA116" s="7"/>
      <c r="ABB116" s="7"/>
      <c r="ABC116" s="7"/>
      <c r="ABD116" s="7"/>
      <c r="ABE116" s="7"/>
      <c r="ABF116" s="7"/>
      <c r="ABG116" s="7"/>
      <c r="ABH116" s="7"/>
      <c r="ABI116" s="7"/>
      <c r="ABJ116" s="7"/>
      <c r="ABK116" s="7"/>
      <c r="ABL116" s="7"/>
      <c r="ABM116" s="7"/>
      <c r="ABN116" s="7"/>
      <c r="ABO116" s="7"/>
      <c r="ABP116" s="7"/>
      <c r="ABQ116" s="7"/>
      <c r="ABR116" s="7"/>
      <c r="ABS116" s="7"/>
      <c r="ABT116" s="7"/>
      <c r="ABU116" s="7"/>
      <c r="ABV116" s="7"/>
      <c r="ABW116" s="7"/>
      <c r="ABX116" s="7"/>
      <c r="ABY116" s="7"/>
      <c r="ABZ116" s="7"/>
      <c r="ACA116" s="7"/>
      <c r="ACB116" s="7"/>
      <c r="ACC116" s="7"/>
      <c r="ACD116" s="7"/>
      <c r="ACE116" s="7"/>
      <c r="ACF116" s="7"/>
      <c r="ACG116" s="7"/>
      <c r="ACH116" s="7"/>
      <c r="ACI116" s="7"/>
      <c r="ACJ116" s="7"/>
      <c r="ACK116" s="7"/>
      <c r="ACL116" s="7"/>
      <c r="ACM116" s="7"/>
      <c r="ACN116" s="7"/>
      <c r="ACO116" s="7"/>
      <c r="ACP116" s="7"/>
      <c r="ACQ116" s="7"/>
      <c r="ACR116" s="7"/>
      <c r="ACS116" s="7"/>
      <c r="ACT116" s="7"/>
      <c r="ACU116" s="7"/>
      <c r="ACV116" s="7"/>
      <c r="ACW116" s="7"/>
      <c r="ACX116" s="7"/>
      <c r="ACY116" s="7"/>
      <c r="ACZ116" s="7"/>
      <c r="ADA116" s="7"/>
      <c r="ADB116" s="7"/>
      <c r="ADC116" s="7"/>
      <c r="ADD116" s="7"/>
      <c r="ADE116" s="7"/>
      <c r="ADF116" s="7"/>
      <c r="ADG116" s="7"/>
      <c r="ADH116" s="7"/>
      <c r="ADI116" s="7"/>
      <c r="ADJ116" s="7"/>
      <c r="ADK116" s="7"/>
      <c r="ADL116" s="7"/>
      <c r="ADM116" s="7"/>
      <c r="ADN116" s="7"/>
      <c r="ADO116" s="7"/>
      <c r="ADP116" s="7"/>
      <c r="ADQ116" s="7"/>
      <c r="ADR116" s="7"/>
      <c r="ADS116" s="7"/>
      <c r="ADT116" s="7"/>
      <c r="ADU116" s="7"/>
      <c r="ADV116" s="7"/>
      <c r="ADW116" s="7"/>
      <c r="ADX116" s="7"/>
      <c r="ADY116" s="7"/>
      <c r="ADZ116" s="7"/>
      <c r="AEA116" s="7"/>
      <c r="AEB116" s="7"/>
      <c r="AEC116" s="7"/>
      <c r="AED116" s="7"/>
      <c r="AEE116" s="7"/>
      <c r="AEF116" s="7"/>
      <c r="AEG116" s="7"/>
      <c r="AEH116" s="7"/>
      <c r="AEI116" s="7"/>
      <c r="AEJ116" s="7"/>
      <c r="AEK116" s="7"/>
      <c r="AEL116" s="7"/>
      <c r="AEM116" s="7"/>
      <c r="AEN116" s="7"/>
      <c r="AEO116" s="7"/>
      <c r="AEP116" s="7"/>
      <c r="AEQ116" s="7"/>
      <c r="AER116" s="7"/>
      <c r="AES116" s="7"/>
      <c r="AET116" s="7"/>
      <c r="AEU116" s="7"/>
      <c r="AEV116" s="7"/>
      <c r="AEW116" s="7"/>
      <c r="AEX116" s="7"/>
      <c r="AEY116" s="7"/>
      <c r="AEZ116" s="7"/>
      <c r="AFA116" s="7"/>
      <c r="AFB116" s="7"/>
      <c r="AFC116" s="7"/>
      <c r="AFD116" s="7"/>
      <c r="AFE116" s="7"/>
      <c r="AFF116" s="7"/>
      <c r="AFG116" s="7"/>
      <c r="AFH116" s="7"/>
      <c r="AFI116" s="7"/>
      <c r="AFJ116" s="7"/>
      <c r="AFK116" s="7"/>
      <c r="AFL116" s="7"/>
      <c r="AFM116" s="7"/>
      <c r="AFN116" s="7"/>
      <c r="AFO116" s="7"/>
      <c r="AFP116" s="7"/>
      <c r="AFQ116" s="7"/>
      <c r="AFR116" s="7"/>
      <c r="AFS116" s="7"/>
      <c r="AFT116" s="7"/>
      <c r="AFU116" s="7"/>
      <c r="AFV116" s="7"/>
      <c r="AFW116" s="7"/>
      <c r="AFX116" s="7"/>
      <c r="AFY116" s="7"/>
      <c r="AFZ116" s="7"/>
      <c r="AGA116" s="7"/>
      <c r="AGB116" s="7"/>
      <c r="AGC116" s="7"/>
      <c r="AGD116" s="7"/>
      <c r="AGE116" s="7"/>
      <c r="AGF116" s="7"/>
      <c r="AGG116" s="7"/>
      <c r="AGH116" s="7"/>
      <c r="AGI116" s="7"/>
      <c r="AGJ116" s="7"/>
      <c r="AGK116" s="7"/>
      <c r="AGL116" s="7"/>
      <c r="AGM116" s="7"/>
      <c r="AGN116" s="7"/>
      <c r="AGO116" s="7"/>
      <c r="AGP116" s="7"/>
      <c r="AGQ116" s="7"/>
      <c r="AGR116" s="7"/>
      <c r="AGS116" s="7"/>
      <c r="AGT116" s="7"/>
      <c r="AGU116" s="7"/>
      <c r="AGV116" s="7"/>
      <c r="AGW116" s="7"/>
      <c r="AGX116" s="7"/>
      <c r="AGY116" s="7"/>
      <c r="AGZ116" s="7"/>
      <c r="AHA116" s="7"/>
      <c r="AHB116" s="7"/>
      <c r="AHC116" s="7"/>
      <c r="AHD116" s="7"/>
      <c r="AHE116" s="7"/>
      <c r="AHF116" s="7"/>
      <c r="AHG116" s="7"/>
      <c r="AHH116" s="7"/>
      <c r="AHI116" s="7"/>
      <c r="AHJ116" s="7"/>
      <c r="AHK116" s="7"/>
      <c r="AHL116" s="7"/>
      <c r="AHM116" s="7"/>
      <c r="AHN116" s="7"/>
      <c r="AHO116" s="7"/>
      <c r="AHP116" s="7"/>
      <c r="AHQ116" s="7"/>
      <c r="AHR116" s="7"/>
      <c r="AHS116" s="7"/>
      <c r="AHT116" s="7"/>
      <c r="AHU116" s="7"/>
      <c r="AHV116" s="7"/>
      <c r="AHW116" s="7"/>
      <c r="AHX116" s="7"/>
      <c r="AHY116" s="7"/>
      <c r="AHZ116" s="7"/>
      <c r="AIA116" s="7"/>
      <c r="AIB116" s="7"/>
      <c r="AIC116" s="7"/>
      <c r="AID116" s="7"/>
      <c r="AIE116" s="7"/>
      <c r="AIF116" s="7"/>
      <c r="AIG116" s="7"/>
      <c r="AIH116" s="7"/>
      <c r="AII116" s="7"/>
      <c r="AIJ116" s="7"/>
      <c r="AIK116" s="7"/>
      <c r="AIL116" s="7"/>
      <c r="AIM116" s="7"/>
      <c r="AIN116" s="7"/>
      <c r="AIO116" s="7"/>
      <c r="AIP116" s="7"/>
      <c r="AIQ116" s="7"/>
      <c r="AIR116" s="7"/>
      <c r="AIS116" s="7"/>
      <c r="AIT116" s="7"/>
      <c r="AIU116" s="7"/>
      <c r="AIV116" s="7"/>
      <c r="AIW116" s="7"/>
      <c r="AIX116" s="7"/>
      <c r="AIY116" s="7"/>
      <c r="AIZ116" s="7"/>
      <c r="AJA116" s="7"/>
      <c r="AJB116" s="7"/>
      <c r="AJC116" s="7"/>
      <c r="AJD116" s="7"/>
      <c r="AJE116" s="7"/>
      <c r="AJF116" s="7"/>
      <c r="AJG116" s="7"/>
      <c r="AJH116" s="7"/>
      <c r="AJI116" s="7"/>
      <c r="AJJ116" s="7"/>
      <c r="AJK116" s="7"/>
      <c r="AJL116" s="7"/>
      <c r="AJM116" s="7"/>
      <c r="AJN116" s="7"/>
      <c r="AJO116" s="7"/>
      <c r="AJP116" s="7"/>
      <c r="AJQ116" s="7"/>
      <c r="AJR116" s="7"/>
      <c r="AJS116" s="7"/>
      <c r="AJT116" s="7"/>
      <c r="AJU116" s="7"/>
      <c r="AJV116" s="7"/>
      <c r="AJW116" s="7"/>
      <c r="AJX116" s="7"/>
      <c r="AJY116" s="7"/>
      <c r="AJZ116" s="7"/>
      <c r="AKA116" s="7"/>
      <c r="AKB116" s="7"/>
      <c r="AKC116" s="7"/>
      <c r="AKD116" s="7"/>
      <c r="AKE116" s="7"/>
      <c r="AKF116" s="7"/>
      <c r="AKG116" s="7"/>
      <c r="AKH116" s="7"/>
      <c r="AKI116" s="7"/>
      <c r="AKJ116" s="7"/>
      <c r="AKK116" s="7"/>
      <c r="AKL116" s="7"/>
      <c r="AKM116" s="7"/>
      <c r="AKN116" s="7"/>
      <c r="AKO116" s="7"/>
      <c r="AKP116" s="7"/>
      <c r="AKQ116" s="7"/>
      <c r="AKR116" s="7"/>
      <c r="AKS116" s="7"/>
      <c r="AKT116" s="7"/>
      <c r="AKU116" s="7"/>
      <c r="AKV116" s="7"/>
      <c r="AKW116" s="7"/>
      <c r="AKX116" s="7"/>
      <c r="AKY116" s="7"/>
      <c r="AKZ116" s="7"/>
      <c r="ALA116" s="7"/>
      <c r="ALB116" s="7"/>
      <c r="ALC116" s="7"/>
      <c r="ALD116" s="7"/>
      <c r="ALE116" s="7"/>
      <c r="ALF116" s="7"/>
      <c r="ALG116" s="7"/>
      <c r="ALH116" s="7"/>
      <c r="ALI116" s="7"/>
      <c r="ALJ116" s="7"/>
      <c r="ALK116" s="7"/>
      <c r="ALL116" s="7"/>
      <c r="ALM116" s="7"/>
      <c r="ALN116" s="7"/>
      <c r="ALO116" s="7"/>
      <c r="ALP116" s="7"/>
      <c r="ALQ116" s="7"/>
      <c r="ALR116" s="7"/>
      <c r="ALS116" s="7"/>
      <c r="ALT116" s="7"/>
      <c r="ALU116" s="7"/>
      <c r="ALV116" s="7"/>
      <c r="ALW116" s="7"/>
      <c r="ALX116" s="7"/>
      <c r="ALY116" s="7"/>
      <c r="ALZ116" s="7"/>
      <c r="AMA116" s="7"/>
      <c r="AMB116" s="7"/>
      <c r="AMC116" s="7"/>
      <c r="AMD116" s="7"/>
      <c r="AME116" s="7"/>
      <c r="AMF116" s="7"/>
      <c r="AMG116" s="7"/>
      <c r="AMH116" s="7"/>
      <c r="AMI116" s="7"/>
      <c r="AMJ116" s="7"/>
      <c r="AMK116" s="7"/>
      <c r="AML116" s="7"/>
      <c r="AMM116" s="7"/>
    </row>
    <row r="117" spans="2:1027" ht="20.100000000000001" customHeight="1">
      <c r="B117" s="1"/>
      <c r="C117" s="41"/>
      <c r="D117" s="41"/>
      <c r="E117" s="41"/>
      <c r="F117" s="41"/>
      <c r="G117" s="41"/>
      <c r="H117" s="41"/>
      <c r="I117" s="41"/>
      <c r="J117" s="41"/>
      <c r="K117" s="41"/>
      <c r="L117" s="41"/>
      <c r="M117" s="41"/>
      <c r="N117" s="41"/>
      <c r="O117" s="41"/>
      <c r="P117" s="41"/>
      <c r="Q117" s="41"/>
      <c r="R117" s="41"/>
      <c r="S117" s="40"/>
      <c r="T117" s="40"/>
      <c r="U117" s="40"/>
      <c r="V117" s="40"/>
      <c r="W117" s="40"/>
      <c r="X117" s="40"/>
      <c r="Y117" s="40"/>
      <c r="Z117" s="40"/>
      <c r="AA117" s="40"/>
      <c r="AB117" s="40"/>
      <c r="AC117" s="40"/>
      <c r="AD117" s="40"/>
      <c r="AE117" s="40"/>
      <c r="AF117" s="40"/>
      <c r="AG117" s="40"/>
      <c r="AH117" s="40"/>
      <c r="AI117" s="40"/>
      <c r="AJ117" s="40"/>
      <c r="AK117" s="36"/>
      <c r="AL117" s="31"/>
      <c r="AM117" s="31"/>
      <c r="AN117" s="31"/>
      <c r="AO117" s="31"/>
      <c r="AP117" s="31"/>
      <c r="AQ117" s="31"/>
      <c r="AR117" s="31"/>
      <c r="AS117" s="31"/>
      <c r="AT117" s="31"/>
      <c r="AU117" s="31"/>
      <c r="AV117" s="31"/>
      <c r="AW117" s="31"/>
      <c r="AX117" s="31"/>
      <c r="AY117" s="31"/>
      <c r="AZ117" s="31"/>
      <c r="BA117" s="31"/>
      <c r="BB117" s="31"/>
      <c r="BC117" s="31"/>
      <c r="BD117" s="31"/>
      <c r="BE117" s="31"/>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c r="QC117" s="7"/>
      <c r="QD117" s="7"/>
      <c r="QE117" s="7"/>
      <c r="QF117" s="7"/>
      <c r="QG117" s="7"/>
      <c r="QH117" s="7"/>
      <c r="QI117" s="7"/>
      <c r="QJ117" s="7"/>
      <c r="QK117" s="7"/>
      <c r="QL117" s="7"/>
      <c r="QM117" s="7"/>
      <c r="QN117" s="7"/>
      <c r="QO117" s="7"/>
      <c r="QP117" s="7"/>
      <c r="QQ117" s="7"/>
      <c r="QR117" s="7"/>
      <c r="QS117" s="7"/>
      <c r="QT117" s="7"/>
      <c r="QU117" s="7"/>
      <c r="QV117" s="7"/>
      <c r="QW117" s="7"/>
      <c r="QX117" s="7"/>
      <c r="QY117" s="7"/>
      <c r="QZ117" s="7"/>
      <c r="RA117" s="7"/>
      <c r="RB117" s="7"/>
      <c r="RC117" s="7"/>
      <c r="RD117" s="7"/>
      <c r="RE117" s="7"/>
      <c r="RF117" s="7"/>
      <c r="RG117" s="7"/>
      <c r="RH117" s="7"/>
      <c r="RI117" s="7"/>
      <c r="RJ117" s="7"/>
      <c r="RK117" s="7"/>
      <c r="RL117" s="7"/>
      <c r="RM117" s="7"/>
      <c r="RN117" s="7"/>
      <c r="RO117" s="7"/>
      <c r="RP117" s="7"/>
      <c r="RQ117" s="7"/>
      <c r="RR117" s="7"/>
      <c r="RS117" s="7"/>
      <c r="RT117" s="7"/>
      <c r="RU117" s="7"/>
      <c r="RV117" s="7"/>
      <c r="RW117" s="7"/>
      <c r="RX117" s="7"/>
      <c r="RY117" s="7"/>
      <c r="RZ117" s="7"/>
      <c r="SA117" s="7"/>
      <c r="SB117" s="7"/>
      <c r="SC117" s="7"/>
      <c r="SD117" s="7"/>
      <c r="SE117" s="7"/>
      <c r="SF117" s="7"/>
      <c r="SG117" s="7"/>
      <c r="SH117" s="7"/>
      <c r="SI117" s="7"/>
      <c r="SJ117" s="7"/>
      <c r="SK117" s="7"/>
      <c r="SL117" s="7"/>
      <c r="SM117" s="7"/>
      <c r="SN117" s="7"/>
      <c r="SO117" s="7"/>
      <c r="SP117" s="7"/>
      <c r="SQ117" s="7"/>
      <c r="SR117" s="7"/>
      <c r="SS117" s="7"/>
      <c r="ST117" s="7"/>
      <c r="SU117" s="7"/>
      <c r="SV117" s="7"/>
      <c r="SW117" s="7"/>
      <c r="SX117" s="7"/>
      <c r="SY117" s="7"/>
      <c r="SZ117" s="7"/>
      <c r="TA117" s="7"/>
      <c r="TB117" s="7"/>
      <c r="TC117" s="7"/>
      <c r="TD117" s="7"/>
      <c r="TE117" s="7"/>
      <c r="TF117" s="7"/>
      <c r="TG117" s="7"/>
      <c r="TH117" s="7"/>
      <c r="TI117" s="7"/>
      <c r="TJ117" s="7"/>
      <c r="TK117" s="7"/>
      <c r="TL117" s="7"/>
      <c r="TM117" s="7"/>
      <c r="TN117" s="7"/>
      <c r="TO117" s="7"/>
      <c r="TP117" s="7"/>
      <c r="TQ117" s="7"/>
      <c r="TR117" s="7"/>
      <c r="TS117" s="7"/>
      <c r="TT117" s="7"/>
      <c r="TU117" s="7"/>
      <c r="TV117" s="7"/>
      <c r="TW117" s="7"/>
      <c r="TX117" s="7"/>
      <c r="TY117" s="7"/>
      <c r="TZ117" s="7"/>
      <c r="UA117" s="7"/>
      <c r="UB117" s="7"/>
      <c r="UC117" s="7"/>
      <c r="UD117" s="7"/>
      <c r="UE117" s="7"/>
      <c r="UF117" s="7"/>
      <c r="UG117" s="7"/>
      <c r="UH117" s="7"/>
      <c r="UI117" s="7"/>
      <c r="UJ117" s="7"/>
      <c r="UK117" s="7"/>
      <c r="UL117" s="7"/>
      <c r="UM117" s="7"/>
      <c r="UN117" s="7"/>
      <c r="UO117" s="7"/>
      <c r="UP117" s="7"/>
      <c r="UQ117" s="7"/>
      <c r="UR117" s="7"/>
      <c r="US117" s="7"/>
      <c r="UT117" s="7"/>
      <c r="UU117" s="7"/>
      <c r="UV117" s="7"/>
      <c r="UW117" s="7"/>
      <c r="UX117" s="7"/>
      <c r="UY117" s="7"/>
      <c r="UZ117" s="7"/>
      <c r="VA117" s="7"/>
      <c r="VB117" s="7"/>
      <c r="VC117" s="7"/>
      <c r="VD117" s="7"/>
      <c r="VE117" s="7"/>
      <c r="VF117" s="7"/>
      <c r="VG117" s="7"/>
      <c r="VH117" s="7"/>
      <c r="VI117" s="7"/>
      <c r="VJ117" s="7"/>
      <c r="VK117" s="7"/>
      <c r="VL117" s="7"/>
      <c r="VM117" s="7"/>
      <c r="VN117" s="7"/>
      <c r="VO117" s="7"/>
      <c r="VP117" s="7"/>
      <c r="VQ117" s="7"/>
      <c r="VR117" s="7"/>
      <c r="VS117" s="7"/>
      <c r="VT117" s="7"/>
      <c r="VU117" s="7"/>
      <c r="VV117" s="7"/>
      <c r="VW117" s="7"/>
      <c r="VX117" s="7"/>
      <c r="VY117" s="7"/>
      <c r="VZ117" s="7"/>
      <c r="WA117" s="7"/>
      <c r="WB117" s="7"/>
      <c r="WC117" s="7"/>
      <c r="WD117" s="7"/>
      <c r="WE117" s="7"/>
      <c r="WF117" s="7"/>
      <c r="WG117" s="7"/>
      <c r="WH117" s="7"/>
      <c r="WI117" s="7"/>
      <c r="WJ117" s="7"/>
      <c r="WK117" s="7"/>
      <c r="WL117" s="7"/>
      <c r="WM117" s="7"/>
      <c r="WN117" s="7"/>
      <c r="WO117" s="7"/>
      <c r="WP117" s="7"/>
      <c r="WQ117" s="7"/>
      <c r="WR117" s="7"/>
      <c r="WS117" s="7"/>
      <c r="WT117" s="7"/>
      <c r="WU117" s="7"/>
      <c r="WV117" s="7"/>
      <c r="WW117" s="7"/>
      <c r="WX117" s="7"/>
      <c r="WY117" s="7"/>
      <c r="WZ117" s="7"/>
      <c r="XA117" s="7"/>
      <c r="XB117" s="7"/>
      <c r="XC117" s="7"/>
      <c r="XD117" s="7"/>
      <c r="XE117" s="7"/>
      <c r="XF117" s="7"/>
      <c r="XG117" s="7"/>
      <c r="XH117" s="7"/>
      <c r="XI117" s="7"/>
      <c r="XJ117" s="7"/>
      <c r="XK117" s="7"/>
      <c r="XL117" s="7"/>
      <c r="XM117" s="7"/>
      <c r="XN117" s="7"/>
      <c r="XO117" s="7"/>
      <c r="XP117" s="7"/>
      <c r="XQ117" s="7"/>
      <c r="XR117" s="7"/>
      <c r="XS117" s="7"/>
      <c r="XT117" s="7"/>
      <c r="XU117" s="7"/>
      <c r="XV117" s="7"/>
      <c r="XW117" s="7"/>
      <c r="XX117" s="7"/>
      <c r="XY117" s="7"/>
      <c r="XZ117" s="7"/>
      <c r="YA117" s="7"/>
      <c r="YB117" s="7"/>
      <c r="YC117" s="7"/>
      <c r="YD117" s="7"/>
      <c r="YE117" s="7"/>
      <c r="YF117" s="7"/>
      <c r="YG117" s="7"/>
      <c r="YH117" s="7"/>
      <c r="YI117" s="7"/>
      <c r="YJ117" s="7"/>
      <c r="YK117" s="7"/>
      <c r="YL117" s="7"/>
      <c r="YM117" s="7"/>
      <c r="YN117" s="7"/>
      <c r="YO117" s="7"/>
      <c r="YP117" s="7"/>
      <c r="YQ117" s="7"/>
      <c r="YR117" s="7"/>
      <c r="YS117" s="7"/>
      <c r="YT117" s="7"/>
      <c r="YU117" s="7"/>
      <c r="YV117" s="7"/>
      <c r="YW117" s="7"/>
      <c r="YX117" s="7"/>
      <c r="YY117" s="7"/>
      <c r="YZ117" s="7"/>
      <c r="ZA117" s="7"/>
      <c r="ZB117" s="7"/>
      <c r="ZC117" s="7"/>
      <c r="ZD117" s="7"/>
      <c r="ZE117" s="7"/>
      <c r="ZF117" s="7"/>
      <c r="ZG117" s="7"/>
      <c r="ZH117" s="7"/>
      <c r="ZI117" s="7"/>
      <c r="ZJ117" s="7"/>
      <c r="ZK117" s="7"/>
      <c r="ZL117" s="7"/>
      <c r="ZM117" s="7"/>
      <c r="ZN117" s="7"/>
      <c r="ZO117" s="7"/>
      <c r="ZP117" s="7"/>
      <c r="ZQ117" s="7"/>
      <c r="ZR117" s="7"/>
      <c r="ZS117" s="7"/>
      <c r="ZT117" s="7"/>
      <c r="ZU117" s="7"/>
      <c r="ZV117" s="7"/>
      <c r="ZW117" s="7"/>
      <c r="ZX117" s="7"/>
      <c r="ZY117" s="7"/>
      <c r="ZZ117" s="7"/>
      <c r="AAA117" s="7"/>
      <c r="AAB117" s="7"/>
      <c r="AAC117" s="7"/>
      <c r="AAD117" s="7"/>
      <c r="AAE117" s="7"/>
      <c r="AAF117" s="7"/>
      <c r="AAG117" s="7"/>
      <c r="AAH117" s="7"/>
      <c r="AAI117" s="7"/>
      <c r="AAJ117" s="7"/>
      <c r="AAK117" s="7"/>
      <c r="AAL117" s="7"/>
      <c r="AAM117" s="7"/>
      <c r="AAN117" s="7"/>
      <c r="AAO117" s="7"/>
      <c r="AAP117" s="7"/>
      <c r="AAQ117" s="7"/>
      <c r="AAR117" s="7"/>
      <c r="AAS117" s="7"/>
      <c r="AAT117" s="7"/>
      <c r="AAU117" s="7"/>
      <c r="AAV117" s="7"/>
      <c r="AAW117" s="7"/>
      <c r="AAX117" s="7"/>
      <c r="AAY117" s="7"/>
      <c r="AAZ117" s="7"/>
      <c r="ABA117" s="7"/>
      <c r="ABB117" s="7"/>
      <c r="ABC117" s="7"/>
      <c r="ABD117" s="7"/>
      <c r="ABE117" s="7"/>
      <c r="ABF117" s="7"/>
      <c r="ABG117" s="7"/>
      <c r="ABH117" s="7"/>
      <c r="ABI117" s="7"/>
      <c r="ABJ117" s="7"/>
      <c r="ABK117" s="7"/>
      <c r="ABL117" s="7"/>
      <c r="ABM117" s="7"/>
      <c r="ABN117" s="7"/>
      <c r="ABO117" s="7"/>
      <c r="ABP117" s="7"/>
      <c r="ABQ117" s="7"/>
      <c r="ABR117" s="7"/>
      <c r="ABS117" s="7"/>
      <c r="ABT117" s="7"/>
      <c r="ABU117" s="7"/>
      <c r="ABV117" s="7"/>
      <c r="ABW117" s="7"/>
      <c r="ABX117" s="7"/>
      <c r="ABY117" s="7"/>
      <c r="ABZ117" s="7"/>
      <c r="ACA117" s="7"/>
      <c r="ACB117" s="7"/>
      <c r="ACC117" s="7"/>
      <c r="ACD117" s="7"/>
      <c r="ACE117" s="7"/>
      <c r="ACF117" s="7"/>
      <c r="ACG117" s="7"/>
      <c r="ACH117" s="7"/>
      <c r="ACI117" s="7"/>
      <c r="ACJ117" s="7"/>
      <c r="ACK117" s="7"/>
      <c r="ACL117" s="7"/>
      <c r="ACM117" s="7"/>
      <c r="ACN117" s="7"/>
      <c r="ACO117" s="7"/>
      <c r="ACP117" s="7"/>
      <c r="ACQ117" s="7"/>
      <c r="ACR117" s="7"/>
      <c r="ACS117" s="7"/>
      <c r="ACT117" s="7"/>
      <c r="ACU117" s="7"/>
      <c r="ACV117" s="7"/>
      <c r="ACW117" s="7"/>
      <c r="ACX117" s="7"/>
      <c r="ACY117" s="7"/>
      <c r="ACZ117" s="7"/>
      <c r="ADA117" s="7"/>
      <c r="ADB117" s="7"/>
      <c r="ADC117" s="7"/>
      <c r="ADD117" s="7"/>
      <c r="ADE117" s="7"/>
      <c r="ADF117" s="7"/>
      <c r="ADG117" s="7"/>
      <c r="ADH117" s="7"/>
      <c r="ADI117" s="7"/>
      <c r="ADJ117" s="7"/>
      <c r="ADK117" s="7"/>
      <c r="ADL117" s="7"/>
      <c r="ADM117" s="7"/>
      <c r="ADN117" s="7"/>
      <c r="ADO117" s="7"/>
      <c r="ADP117" s="7"/>
      <c r="ADQ117" s="7"/>
      <c r="ADR117" s="7"/>
      <c r="ADS117" s="7"/>
      <c r="ADT117" s="7"/>
      <c r="ADU117" s="7"/>
      <c r="ADV117" s="7"/>
      <c r="ADW117" s="7"/>
      <c r="ADX117" s="7"/>
      <c r="ADY117" s="7"/>
      <c r="ADZ117" s="7"/>
      <c r="AEA117" s="7"/>
      <c r="AEB117" s="7"/>
      <c r="AEC117" s="7"/>
      <c r="AED117" s="7"/>
      <c r="AEE117" s="7"/>
      <c r="AEF117" s="7"/>
      <c r="AEG117" s="7"/>
      <c r="AEH117" s="7"/>
      <c r="AEI117" s="7"/>
      <c r="AEJ117" s="7"/>
      <c r="AEK117" s="7"/>
      <c r="AEL117" s="7"/>
      <c r="AEM117" s="7"/>
      <c r="AEN117" s="7"/>
      <c r="AEO117" s="7"/>
      <c r="AEP117" s="7"/>
      <c r="AEQ117" s="7"/>
      <c r="AER117" s="7"/>
      <c r="AES117" s="7"/>
      <c r="AET117" s="7"/>
      <c r="AEU117" s="7"/>
      <c r="AEV117" s="7"/>
      <c r="AEW117" s="7"/>
      <c r="AEX117" s="7"/>
      <c r="AEY117" s="7"/>
      <c r="AEZ117" s="7"/>
      <c r="AFA117" s="7"/>
      <c r="AFB117" s="7"/>
      <c r="AFC117" s="7"/>
      <c r="AFD117" s="7"/>
      <c r="AFE117" s="7"/>
      <c r="AFF117" s="7"/>
      <c r="AFG117" s="7"/>
      <c r="AFH117" s="7"/>
      <c r="AFI117" s="7"/>
      <c r="AFJ117" s="7"/>
      <c r="AFK117" s="7"/>
      <c r="AFL117" s="7"/>
      <c r="AFM117" s="7"/>
      <c r="AFN117" s="7"/>
      <c r="AFO117" s="7"/>
      <c r="AFP117" s="7"/>
      <c r="AFQ117" s="7"/>
      <c r="AFR117" s="7"/>
      <c r="AFS117" s="7"/>
      <c r="AFT117" s="7"/>
      <c r="AFU117" s="7"/>
      <c r="AFV117" s="7"/>
      <c r="AFW117" s="7"/>
      <c r="AFX117" s="7"/>
      <c r="AFY117" s="7"/>
      <c r="AFZ117" s="7"/>
      <c r="AGA117" s="7"/>
      <c r="AGB117" s="7"/>
      <c r="AGC117" s="7"/>
      <c r="AGD117" s="7"/>
      <c r="AGE117" s="7"/>
      <c r="AGF117" s="7"/>
      <c r="AGG117" s="7"/>
      <c r="AGH117" s="7"/>
      <c r="AGI117" s="7"/>
      <c r="AGJ117" s="7"/>
      <c r="AGK117" s="7"/>
      <c r="AGL117" s="7"/>
      <c r="AGM117" s="7"/>
      <c r="AGN117" s="7"/>
      <c r="AGO117" s="7"/>
      <c r="AGP117" s="7"/>
      <c r="AGQ117" s="7"/>
      <c r="AGR117" s="7"/>
      <c r="AGS117" s="7"/>
      <c r="AGT117" s="7"/>
      <c r="AGU117" s="7"/>
      <c r="AGV117" s="7"/>
      <c r="AGW117" s="7"/>
      <c r="AGX117" s="7"/>
      <c r="AGY117" s="7"/>
      <c r="AGZ117" s="7"/>
      <c r="AHA117" s="7"/>
      <c r="AHB117" s="7"/>
      <c r="AHC117" s="7"/>
      <c r="AHD117" s="7"/>
      <c r="AHE117" s="7"/>
      <c r="AHF117" s="7"/>
      <c r="AHG117" s="7"/>
      <c r="AHH117" s="7"/>
      <c r="AHI117" s="7"/>
      <c r="AHJ117" s="7"/>
      <c r="AHK117" s="7"/>
      <c r="AHL117" s="7"/>
      <c r="AHM117" s="7"/>
      <c r="AHN117" s="7"/>
      <c r="AHO117" s="7"/>
      <c r="AHP117" s="7"/>
      <c r="AHQ117" s="7"/>
      <c r="AHR117" s="7"/>
      <c r="AHS117" s="7"/>
      <c r="AHT117" s="7"/>
      <c r="AHU117" s="7"/>
      <c r="AHV117" s="7"/>
      <c r="AHW117" s="7"/>
      <c r="AHX117" s="7"/>
      <c r="AHY117" s="7"/>
      <c r="AHZ117" s="7"/>
      <c r="AIA117" s="7"/>
      <c r="AIB117" s="7"/>
      <c r="AIC117" s="7"/>
      <c r="AID117" s="7"/>
      <c r="AIE117" s="7"/>
      <c r="AIF117" s="7"/>
      <c r="AIG117" s="7"/>
      <c r="AIH117" s="7"/>
      <c r="AII117" s="7"/>
      <c r="AIJ117" s="7"/>
      <c r="AIK117" s="7"/>
      <c r="AIL117" s="7"/>
      <c r="AIM117" s="7"/>
      <c r="AIN117" s="7"/>
      <c r="AIO117" s="7"/>
      <c r="AIP117" s="7"/>
      <c r="AIQ117" s="7"/>
      <c r="AIR117" s="7"/>
      <c r="AIS117" s="7"/>
      <c r="AIT117" s="7"/>
      <c r="AIU117" s="7"/>
      <c r="AIV117" s="7"/>
      <c r="AIW117" s="7"/>
      <c r="AIX117" s="7"/>
      <c r="AIY117" s="7"/>
      <c r="AIZ117" s="7"/>
      <c r="AJA117" s="7"/>
      <c r="AJB117" s="7"/>
      <c r="AJC117" s="7"/>
      <c r="AJD117" s="7"/>
      <c r="AJE117" s="7"/>
      <c r="AJF117" s="7"/>
      <c r="AJG117" s="7"/>
      <c r="AJH117" s="7"/>
      <c r="AJI117" s="7"/>
      <c r="AJJ117" s="7"/>
      <c r="AJK117" s="7"/>
      <c r="AJL117" s="7"/>
      <c r="AJM117" s="7"/>
      <c r="AJN117" s="7"/>
      <c r="AJO117" s="7"/>
      <c r="AJP117" s="7"/>
      <c r="AJQ117" s="7"/>
      <c r="AJR117" s="7"/>
      <c r="AJS117" s="7"/>
      <c r="AJT117" s="7"/>
      <c r="AJU117" s="7"/>
      <c r="AJV117" s="7"/>
      <c r="AJW117" s="7"/>
      <c r="AJX117" s="7"/>
      <c r="AJY117" s="7"/>
      <c r="AJZ117" s="7"/>
      <c r="AKA117" s="7"/>
      <c r="AKB117" s="7"/>
      <c r="AKC117" s="7"/>
      <c r="AKD117" s="7"/>
      <c r="AKE117" s="7"/>
      <c r="AKF117" s="7"/>
      <c r="AKG117" s="7"/>
      <c r="AKH117" s="7"/>
      <c r="AKI117" s="7"/>
      <c r="AKJ117" s="7"/>
      <c r="AKK117" s="7"/>
      <c r="AKL117" s="7"/>
      <c r="AKM117" s="7"/>
      <c r="AKN117" s="7"/>
      <c r="AKO117" s="7"/>
      <c r="AKP117" s="7"/>
      <c r="AKQ117" s="7"/>
      <c r="AKR117" s="7"/>
      <c r="AKS117" s="7"/>
      <c r="AKT117" s="7"/>
      <c r="AKU117" s="7"/>
      <c r="AKV117" s="7"/>
      <c r="AKW117" s="7"/>
      <c r="AKX117" s="7"/>
      <c r="AKY117" s="7"/>
      <c r="AKZ117" s="7"/>
      <c r="ALA117" s="7"/>
      <c r="ALB117" s="7"/>
      <c r="ALC117" s="7"/>
      <c r="ALD117" s="7"/>
      <c r="ALE117" s="7"/>
      <c r="ALF117" s="7"/>
      <c r="ALG117" s="7"/>
      <c r="ALH117" s="7"/>
      <c r="ALI117" s="7"/>
      <c r="ALJ117" s="7"/>
      <c r="ALK117" s="7"/>
      <c r="ALL117" s="7"/>
      <c r="ALM117" s="7"/>
      <c r="ALN117" s="7"/>
      <c r="ALO117" s="7"/>
      <c r="ALP117" s="7"/>
      <c r="ALQ117" s="7"/>
      <c r="ALR117" s="7"/>
      <c r="ALS117" s="7"/>
      <c r="ALT117" s="7"/>
      <c r="ALU117" s="7"/>
      <c r="ALV117" s="7"/>
      <c r="ALW117" s="7"/>
      <c r="ALX117" s="7"/>
      <c r="ALY117" s="7"/>
      <c r="ALZ117" s="7"/>
      <c r="AMA117" s="7"/>
      <c r="AMB117" s="7"/>
      <c r="AMC117" s="7"/>
      <c r="AMD117" s="7"/>
      <c r="AME117" s="7"/>
      <c r="AMF117" s="7"/>
      <c r="AMG117" s="7"/>
      <c r="AMH117" s="7"/>
      <c r="AMI117" s="7"/>
      <c r="AMJ117" s="7"/>
      <c r="AMK117" s="7"/>
      <c r="AML117" s="7"/>
      <c r="AMM117" s="7"/>
    </row>
    <row r="118" spans="2:1027" ht="20.100000000000001" customHeight="1">
      <c r="B118" s="1"/>
      <c r="C118" s="1"/>
      <c r="D118" s="1"/>
      <c r="E118" s="1"/>
      <c r="F118" s="1"/>
      <c r="G118" s="1"/>
      <c r="H118" s="1"/>
      <c r="I118" s="1"/>
      <c r="J118" s="1"/>
      <c r="K118" s="1"/>
      <c r="L118" s="1"/>
      <c r="M118" s="1"/>
      <c r="N118" s="1"/>
      <c r="O118" s="1"/>
      <c r="P118" s="1"/>
      <c r="Q118" s="1"/>
      <c r="R118" s="1"/>
      <c r="S118" s="35"/>
      <c r="T118" s="35"/>
      <c r="U118" s="35"/>
      <c r="V118" s="35"/>
      <c r="W118" s="35"/>
      <c r="X118" s="35"/>
      <c r="Y118" s="35"/>
      <c r="Z118" s="35"/>
      <c r="AA118" s="35"/>
      <c r="AB118" s="35"/>
      <c r="AC118" s="35"/>
      <c r="AD118" s="35"/>
      <c r="AE118" s="35"/>
      <c r="AF118" s="35"/>
      <c r="AG118" s="35"/>
      <c r="AH118" s="35"/>
      <c r="AI118" s="174"/>
      <c r="AJ118" s="271"/>
      <c r="AK118" s="36"/>
      <c r="AL118" s="31"/>
      <c r="AM118" s="31"/>
      <c r="AN118" s="31"/>
      <c r="AO118" s="31"/>
      <c r="AP118" s="31"/>
      <c r="AQ118" s="31"/>
      <c r="AR118" s="31"/>
      <c r="AS118" s="31"/>
      <c r="AT118" s="31"/>
      <c r="AU118" s="31"/>
      <c r="AV118" s="31"/>
      <c r="AW118" s="31"/>
      <c r="AX118" s="31"/>
      <c r="AY118" s="31"/>
      <c r="AZ118" s="31"/>
      <c r="BA118" s="31"/>
      <c r="BB118" s="31"/>
      <c r="BC118" s="31"/>
      <c r="BD118" s="31"/>
      <c r="BE118" s="31"/>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c r="QC118" s="7"/>
      <c r="QD118" s="7"/>
      <c r="QE118" s="7"/>
      <c r="QF118" s="7"/>
      <c r="QG118" s="7"/>
      <c r="QH118" s="7"/>
      <c r="QI118" s="7"/>
      <c r="QJ118" s="7"/>
      <c r="QK118" s="7"/>
      <c r="QL118" s="7"/>
      <c r="QM118" s="7"/>
      <c r="QN118" s="7"/>
      <c r="QO118" s="7"/>
      <c r="QP118" s="7"/>
      <c r="QQ118" s="7"/>
      <c r="QR118" s="7"/>
      <c r="QS118" s="7"/>
      <c r="QT118" s="7"/>
      <c r="QU118" s="7"/>
      <c r="QV118" s="7"/>
      <c r="QW118" s="7"/>
      <c r="QX118" s="7"/>
      <c r="QY118" s="7"/>
      <c r="QZ118" s="7"/>
      <c r="RA118" s="7"/>
      <c r="RB118" s="7"/>
      <c r="RC118" s="7"/>
      <c r="RD118" s="7"/>
      <c r="RE118" s="7"/>
      <c r="RF118" s="7"/>
      <c r="RG118" s="7"/>
      <c r="RH118" s="7"/>
      <c r="RI118" s="7"/>
      <c r="RJ118" s="7"/>
      <c r="RK118" s="7"/>
      <c r="RL118" s="7"/>
      <c r="RM118" s="7"/>
      <c r="RN118" s="7"/>
      <c r="RO118" s="7"/>
      <c r="RP118" s="7"/>
      <c r="RQ118" s="7"/>
      <c r="RR118" s="7"/>
      <c r="RS118" s="7"/>
      <c r="RT118" s="7"/>
      <c r="RU118" s="7"/>
      <c r="RV118" s="7"/>
      <c r="RW118" s="7"/>
      <c r="RX118" s="7"/>
      <c r="RY118" s="7"/>
      <c r="RZ118" s="7"/>
      <c r="SA118" s="7"/>
      <c r="SB118" s="7"/>
      <c r="SC118" s="7"/>
      <c r="SD118" s="7"/>
      <c r="SE118" s="7"/>
      <c r="SF118" s="7"/>
      <c r="SG118" s="7"/>
      <c r="SH118" s="7"/>
      <c r="SI118" s="7"/>
      <c r="SJ118" s="7"/>
      <c r="SK118" s="7"/>
      <c r="SL118" s="7"/>
      <c r="SM118" s="7"/>
      <c r="SN118" s="7"/>
      <c r="SO118" s="7"/>
      <c r="SP118" s="7"/>
      <c r="SQ118" s="7"/>
      <c r="SR118" s="7"/>
      <c r="SS118" s="7"/>
      <c r="ST118" s="7"/>
      <c r="SU118" s="7"/>
      <c r="SV118" s="7"/>
      <c r="SW118" s="7"/>
      <c r="SX118" s="7"/>
      <c r="SY118" s="7"/>
      <c r="SZ118" s="7"/>
      <c r="TA118" s="7"/>
      <c r="TB118" s="7"/>
      <c r="TC118" s="7"/>
      <c r="TD118" s="7"/>
      <c r="TE118" s="7"/>
      <c r="TF118" s="7"/>
      <c r="TG118" s="7"/>
      <c r="TH118" s="7"/>
      <c r="TI118" s="7"/>
      <c r="TJ118" s="7"/>
      <c r="TK118" s="7"/>
      <c r="TL118" s="7"/>
      <c r="TM118" s="7"/>
      <c r="TN118" s="7"/>
      <c r="TO118" s="7"/>
      <c r="TP118" s="7"/>
      <c r="TQ118" s="7"/>
      <c r="TR118" s="7"/>
      <c r="TS118" s="7"/>
      <c r="TT118" s="7"/>
      <c r="TU118" s="7"/>
      <c r="TV118" s="7"/>
      <c r="TW118" s="7"/>
      <c r="TX118" s="7"/>
      <c r="TY118" s="7"/>
      <c r="TZ118" s="7"/>
      <c r="UA118" s="7"/>
      <c r="UB118" s="7"/>
      <c r="UC118" s="7"/>
      <c r="UD118" s="7"/>
      <c r="UE118" s="7"/>
      <c r="UF118" s="7"/>
      <c r="UG118" s="7"/>
      <c r="UH118" s="7"/>
      <c r="UI118" s="7"/>
      <c r="UJ118" s="7"/>
      <c r="UK118" s="7"/>
      <c r="UL118" s="7"/>
      <c r="UM118" s="7"/>
      <c r="UN118" s="7"/>
      <c r="UO118" s="7"/>
      <c r="UP118" s="7"/>
      <c r="UQ118" s="7"/>
      <c r="UR118" s="7"/>
      <c r="US118" s="7"/>
      <c r="UT118" s="7"/>
      <c r="UU118" s="7"/>
      <c r="UV118" s="7"/>
      <c r="UW118" s="7"/>
      <c r="UX118" s="7"/>
      <c r="UY118" s="7"/>
      <c r="UZ118" s="7"/>
      <c r="VA118" s="7"/>
      <c r="VB118" s="7"/>
      <c r="VC118" s="7"/>
      <c r="VD118" s="7"/>
      <c r="VE118" s="7"/>
      <c r="VF118" s="7"/>
      <c r="VG118" s="7"/>
      <c r="VH118" s="7"/>
      <c r="VI118" s="7"/>
      <c r="VJ118" s="7"/>
      <c r="VK118" s="7"/>
      <c r="VL118" s="7"/>
      <c r="VM118" s="7"/>
      <c r="VN118" s="7"/>
      <c r="VO118" s="7"/>
      <c r="VP118" s="7"/>
      <c r="VQ118" s="7"/>
      <c r="VR118" s="7"/>
      <c r="VS118" s="7"/>
      <c r="VT118" s="7"/>
      <c r="VU118" s="7"/>
      <c r="VV118" s="7"/>
      <c r="VW118" s="7"/>
      <c r="VX118" s="7"/>
      <c r="VY118" s="7"/>
      <c r="VZ118" s="7"/>
      <c r="WA118" s="7"/>
      <c r="WB118" s="7"/>
      <c r="WC118" s="7"/>
      <c r="WD118" s="7"/>
      <c r="WE118" s="7"/>
      <c r="WF118" s="7"/>
      <c r="WG118" s="7"/>
      <c r="WH118" s="7"/>
      <c r="WI118" s="7"/>
      <c r="WJ118" s="7"/>
      <c r="WK118" s="7"/>
      <c r="WL118" s="7"/>
      <c r="WM118" s="7"/>
      <c r="WN118" s="7"/>
      <c r="WO118" s="7"/>
      <c r="WP118" s="7"/>
      <c r="WQ118" s="7"/>
      <c r="WR118" s="7"/>
      <c r="WS118" s="7"/>
      <c r="WT118" s="7"/>
      <c r="WU118" s="7"/>
      <c r="WV118" s="7"/>
      <c r="WW118" s="7"/>
      <c r="WX118" s="7"/>
      <c r="WY118" s="7"/>
      <c r="WZ118" s="7"/>
      <c r="XA118" s="7"/>
      <c r="XB118" s="7"/>
      <c r="XC118" s="7"/>
      <c r="XD118" s="7"/>
      <c r="XE118" s="7"/>
      <c r="XF118" s="7"/>
      <c r="XG118" s="7"/>
      <c r="XH118" s="7"/>
      <c r="XI118" s="7"/>
      <c r="XJ118" s="7"/>
      <c r="XK118" s="7"/>
      <c r="XL118" s="7"/>
      <c r="XM118" s="7"/>
      <c r="XN118" s="7"/>
      <c r="XO118" s="7"/>
      <c r="XP118" s="7"/>
      <c r="XQ118" s="7"/>
      <c r="XR118" s="7"/>
      <c r="XS118" s="7"/>
      <c r="XT118" s="7"/>
      <c r="XU118" s="7"/>
      <c r="XV118" s="7"/>
      <c r="XW118" s="7"/>
      <c r="XX118" s="7"/>
      <c r="XY118" s="7"/>
      <c r="XZ118" s="7"/>
      <c r="YA118" s="7"/>
      <c r="YB118" s="7"/>
      <c r="YC118" s="7"/>
      <c r="YD118" s="7"/>
      <c r="YE118" s="7"/>
      <c r="YF118" s="7"/>
      <c r="YG118" s="7"/>
      <c r="YH118" s="7"/>
      <c r="YI118" s="7"/>
      <c r="YJ118" s="7"/>
      <c r="YK118" s="7"/>
      <c r="YL118" s="7"/>
      <c r="YM118" s="7"/>
      <c r="YN118" s="7"/>
      <c r="YO118" s="7"/>
      <c r="YP118" s="7"/>
      <c r="YQ118" s="7"/>
      <c r="YR118" s="7"/>
      <c r="YS118" s="7"/>
      <c r="YT118" s="7"/>
      <c r="YU118" s="7"/>
      <c r="YV118" s="7"/>
      <c r="YW118" s="7"/>
      <c r="YX118" s="7"/>
      <c r="YY118" s="7"/>
      <c r="YZ118" s="7"/>
      <c r="ZA118" s="7"/>
      <c r="ZB118" s="7"/>
      <c r="ZC118" s="7"/>
      <c r="ZD118" s="7"/>
      <c r="ZE118" s="7"/>
      <c r="ZF118" s="7"/>
      <c r="ZG118" s="7"/>
      <c r="ZH118" s="7"/>
      <c r="ZI118" s="7"/>
      <c r="ZJ118" s="7"/>
      <c r="ZK118" s="7"/>
      <c r="ZL118" s="7"/>
      <c r="ZM118" s="7"/>
      <c r="ZN118" s="7"/>
      <c r="ZO118" s="7"/>
      <c r="ZP118" s="7"/>
      <c r="ZQ118" s="7"/>
      <c r="ZR118" s="7"/>
      <c r="ZS118" s="7"/>
      <c r="ZT118" s="7"/>
      <c r="ZU118" s="7"/>
      <c r="ZV118" s="7"/>
      <c r="ZW118" s="7"/>
      <c r="ZX118" s="7"/>
      <c r="ZY118" s="7"/>
      <c r="ZZ118" s="7"/>
      <c r="AAA118" s="7"/>
      <c r="AAB118" s="7"/>
      <c r="AAC118" s="7"/>
      <c r="AAD118" s="7"/>
      <c r="AAE118" s="7"/>
      <c r="AAF118" s="7"/>
      <c r="AAG118" s="7"/>
      <c r="AAH118" s="7"/>
      <c r="AAI118" s="7"/>
      <c r="AAJ118" s="7"/>
      <c r="AAK118" s="7"/>
      <c r="AAL118" s="7"/>
      <c r="AAM118" s="7"/>
      <c r="AAN118" s="7"/>
      <c r="AAO118" s="7"/>
      <c r="AAP118" s="7"/>
      <c r="AAQ118" s="7"/>
      <c r="AAR118" s="7"/>
      <c r="AAS118" s="7"/>
      <c r="AAT118" s="7"/>
      <c r="AAU118" s="7"/>
      <c r="AAV118" s="7"/>
      <c r="AAW118" s="7"/>
      <c r="AAX118" s="7"/>
      <c r="AAY118" s="7"/>
      <c r="AAZ118" s="7"/>
      <c r="ABA118" s="7"/>
      <c r="ABB118" s="7"/>
      <c r="ABC118" s="7"/>
      <c r="ABD118" s="7"/>
      <c r="ABE118" s="7"/>
      <c r="ABF118" s="7"/>
      <c r="ABG118" s="7"/>
      <c r="ABH118" s="7"/>
      <c r="ABI118" s="7"/>
      <c r="ABJ118" s="7"/>
      <c r="ABK118" s="7"/>
      <c r="ABL118" s="7"/>
      <c r="ABM118" s="7"/>
      <c r="ABN118" s="7"/>
      <c r="ABO118" s="7"/>
      <c r="ABP118" s="7"/>
      <c r="ABQ118" s="7"/>
      <c r="ABR118" s="7"/>
      <c r="ABS118" s="7"/>
      <c r="ABT118" s="7"/>
      <c r="ABU118" s="7"/>
      <c r="ABV118" s="7"/>
      <c r="ABW118" s="7"/>
      <c r="ABX118" s="7"/>
      <c r="ABY118" s="7"/>
      <c r="ABZ118" s="7"/>
      <c r="ACA118" s="7"/>
      <c r="ACB118" s="7"/>
      <c r="ACC118" s="7"/>
      <c r="ACD118" s="7"/>
      <c r="ACE118" s="7"/>
      <c r="ACF118" s="7"/>
      <c r="ACG118" s="7"/>
      <c r="ACH118" s="7"/>
      <c r="ACI118" s="7"/>
      <c r="ACJ118" s="7"/>
      <c r="ACK118" s="7"/>
      <c r="ACL118" s="7"/>
      <c r="ACM118" s="7"/>
      <c r="ACN118" s="7"/>
      <c r="ACO118" s="7"/>
      <c r="ACP118" s="7"/>
      <c r="ACQ118" s="7"/>
      <c r="ACR118" s="7"/>
      <c r="ACS118" s="7"/>
      <c r="ACT118" s="7"/>
      <c r="ACU118" s="7"/>
      <c r="ACV118" s="7"/>
      <c r="ACW118" s="7"/>
      <c r="ACX118" s="7"/>
      <c r="ACY118" s="7"/>
      <c r="ACZ118" s="7"/>
      <c r="ADA118" s="7"/>
      <c r="ADB118" s="7"/>
      <c r="ADC118" s="7"/>
      <c r="ADD118" s="7"/>
      <c r="ADE118" s="7"/>
      <c r="ADF118" s="7"/>
      <c r="ADG118" s="7"/>
      <c r="ADH118" s="7"/>
      <c r="ADI118" s="7"/>
      <c r="ADJ118" s="7"/>
      <c r="ADK118" s="7"/>
      <c r="ADL118" s="7"/>
      <c r="ADM118" s="7"/>
      <c r="ADN118" s="7"/>
      <c r="ADO118" s="7"/>
      <c r="ADP118" s="7"/>
      <c r="ADQ118" s="7"/>
      <c r="ADR118" s="7"/>
      <c r="ADS118" s="7"/>
      <c r="ADT118" s="7"/>
      <c r="ADU118" s="7"/>
      <c r="ADV118" s="7"/>
      <c r="ADW118" s="7"/>
      <c r="ADX118" s="7"/>
      <c r="ADY118" s="7"/>
      <c r="ADZ118" s="7"/>
      <c r="AEA118" s="7"/>
      <c r="AEB118" s="7"/>
      <c r="AEC118" s="7"/>
      <c r="AED118" s="7"/>
      <c r="AEE118" s="7"/>
      <c r="AEF118" s="7"/>
      <c r="AEG118" s="7"/>
      <c r="AEH118" s="7"/>
      <c r="AEI118" s="7"/>
      <c r="AEJ118" s="7"/>
      <c r="AEK118" s="7"/>
      <c r="AEL118" s="7"/>
      <c r="AEM118" s="7"/>
      <c r="AEN118" s="7"/>
      <c r="AEO118" s="7"/>
      <c r="AEP118" s="7"/>
      <c r="AEQ118" s="7"/>
      <c r="AER118" s="7"/>
      <c r="AES118" s="7"/>
      <c r="AET118" s="7"/>
      <c r="AEU118" s="7"/>
      <c r="AEV118" s="7"/>
      <c r="AEW118" s="7"/>
      <c r="AEX118" s="7"/>
      <c r="AEY118" s="7"/>
      <c r="AEZ118" s="7"/>
      <c r="AFA118" s="7"/>
      <c r="AFB118" s="7"/>
      <c r="AFC118" s="7"/>
      <c r="AFD118" s="7"/>
      <c r="AFE118" s="7"/>
      <c r="AFF118" s="7"/>
      <c r="AFG118" s="7"/>
      <c r="AFH118" s="7"/>
      <c r="AFI118" s="7"/>
      <c r="AFJ118" s="7"/>
      <c r="AFK118" s="7"/>
      <c r="AFL118" s="7"/>
      <c r="AFM118" s="7"/>
      <c r="AFN118" s="7"/>
      <c r="AFO118" s="7"/>
      <c r="AFP118" s="7"/>
      <c r="AFQ118" s="7"/>
      <c r="AFR118" s="7"/>
      <c r="AFS118" s="7"/>
      <c r="AFT118" s="7"/>
      <c r="AFU118" s="7"/>
      <c r="AFV118" s="7"/>
      <c r="AFW118" s="7"/>
      <c r="AFX118" s="7"/>
      <c r="AFY118" s="7"/>
      <c r="AFZ118" s="7"/>
      <c r="AGA118" s="7"/>
      <c r="AGB118" s="7"/>
      <c r="AGC118" s="7"/>
      <c r="AGD118" s="7"/>
      <c r="AGE118" s="7"/>
      <c r="AGF118" s="7"/>
      <c r="AGG118" s="7"/>
      <c r="AGH118" s="7"/>
      <c r="AGI118" s="7"/>
      <c r="AGJ118" s="7"/>
      <c r="AGK118" s="7"/>
      <c r="AGL118" s="7"/>
      <c r="AGM118" s="7"/>
      <c r="AGN118" s="7"/>
      <c r="AGO118" s="7"/>
      <c r="AGP118" s="7"/>
      <c r="AGQ118" s="7"/>
      <c r="AGR118" s="7"/>
      <c r="AGS118" s="7"/>
      <c r="AGT118" s="7"/>
      <c r="AGU118" s="7"/>
      <c r="AGV118" s="7"/>
      <c r="AGW118" s="7"/>
      <c r="AGX118" s="7"/>
      <c r="AGY118" s="7"/>
      <c r="AGZ118" s="7"/>
      <c r="AHA118" s="7"/>
      <c r="AHB118" s="7"/>
      <c r="AHC118" s="7"/>
      <c r="AHD118" s="7"/>
      <c r="AHE118" s="7"/>
      <c r="AHF118" s="7"/>
      <c r="AHG118" s="7"/>
      <c r="AHH118" s="7"/>
      <c r="AHI118" s="7"/>
      <c r="AHJ118" s="7"/>
      <c r="AHK118" s="7"/>
      <c r="AHL118" s="7"/>
      <c r="AHM118" s="7"/>
      <c r="AHN118" s="7"/>
      <c r="AHO118" s="7"/>
      <c r="AHP118" s="7"/>
      <c r="AHQ118" s="7"/>
      <c r="AHR118" s="7"/>
      <c r="AHS118" s="7"/>
      <c r="AHT118" s="7"/>
      <c r="AHU118" s="7"/>
      <c r="AHV118" s="7"/>
      <c r="AHW118" s="7"/>
      <c r="AHX118" s="7"/>
      <c r="AHY118" s="7"/>
      <c r="AHZ118" s="7"/>
      <c r="AIA118" s="7"/>
      <c r="AIB118" s="7"/>
      <c r="AIC118" s="7"/>
      <c r="AID118" s="7"/>
      <c r="AIE118" s="7"/>
      <c r="AIF118" s="7"/>
      <c r="AIG118" s="7"/>
      <c r="AIH118" s="7"/>
      <c r="AII118" s="7"/>
      <c r="AIJ118" s="7"/>
      <c r="AIK118" s="7"/>
      <c r="AIL118" s="7"/>
      <c r="AIM118" s="7"/>
      <c r="AIN118" s="7"/>
      <c r="AIO118" s="7"/>
      <c r="AIP118" s="7"/>
      <c r="AIQ118" s="7"/>
      <c r="AIR118" s="7"/>
      <c r="AIS118" s="7"/>
      <c r="AIT118" s="7"/>
      <c r="AIU118" s="7"/>
      <c r="AIV118" s="7"/>
      <c r="AIW118" s="7"/>
      <c r="AIX118" s="7"/>
      <c r="AIY118" s="7"/>
      <c r="AIZ118" s="7"/>
      <c r="AJA118" s="7"/>
      <c r="AJB118" s="7"/>
      <c r="AJC118" s="7"/>
      <c r="AJD118" s="7"/>
      <c r="AJE118" s="7"/>
      <c r="AJF118" s="7"/>
      <c r="AJG118" s="7"/>
      <c r="AJH118" s="7"/>
      <c r="AJI118" s="7"/>
      <c r="AJJ118" s="7"/>
      <c r="AJK118" s="7"/>
      <c r="AJL118" s="7"/>
      <c r="AJM118" s="7"/>
      <c r="AJN118" s="7"/>
      <c r="AJO118" s="7"/>
      <c r="AJP118" s="7"/>
      <c r="AJQ118" s="7"/>
      <c r="AJR118" s="7"/>
      <c r="AJS118" s="7"/>
      <c r="AJT118" s="7"/>
      <c r="AJU118" s="7"/>
      <c r="AJV118" s="7"/>
      <c r="AJW118" s="7"/>
      <c r="AJX118" s="7"/>
      <c r="AJY118" s="7"/>
      <c r="AJZ118" s="7"/>
      <c r="AKA118" s="7"/>
      <c r="AKB118" s="7"/>
      <c r="AKC118" s="7"/>
      <c r="AKD118" s="7"/>
      <c r="AKE118" s="7"/>
      <c r="AKF118" s="7"/>
      <c r="AKG118" s="7"/>
      <c r="AKH118" s="7"/>
      <c r="AKI118" s="7"/>
      <c r="AKJ118" s="7"/>
      <c r="AKK118" s="7"/>
      <c r="AKL118" s="7"/>
      <c r="AKM118" s="7"/>
      <c r="AKN118" s="7"/>
      <c r="AKO118" s="7"/>
      <c r="AKP118" s="7"/>
      <c r="AKQ118" s="7"/>
      <c r="AKR118" s="7"/>
      <c r="AKS118" s="7"/>
      <c r="AKT118" s="7"/>
      <c r="AKU118" s="7"/>
      <c r="AKV118" s="7"/>
      <c r="AKW118" s="7"/>
      <c r="AKX118" s="7"/>
      <c r="AKY118" s="7"/>
      <c r="AKZ118" s="7"/>
      <c r="ALA118" s="7"/>
      <c r="ALB118" s="7"/>
      <c r="ALC118" s="7"/>
      <c r="ALD118" s="7"/>
      <c r="ALE118" s="7"/>
      <c r="ALF118" s="7"/>
      <c r="ALG118" s="7"/>
      <c r="ALH118" s="7"/>
      <c r="ALI118" s="7"/>
      <c r="ALJ118" s="7"/>
      <c r="ALK118" s="7"/>
      <c r="ALL118" s="7"/>
      <c r="ALM118" s="7"/>
      <c r="ALN118" s="7"/>
      <c r="ALO118" s="7"/>
      <c r="ALP118" s="7"/>
      <c r="ALQ118" s="7"/>
      <c r="ALR118" s="7"/>
      <c r="ALS118" s="7"/>
      <c r="ALT118" s="7"/>
      <c r="ALU118" s="7"/>
      <c r="ALV118" s="7"/>
      <c r="ALW118" s="7"/>
      <c r="ALX118" s="7"/>
      <c r="ALY118" s="7"/>
      <c r="ALZ118" s="7"/>
      <c r="AMA118" s="7"/>
      <c r="AMB118" s="7"/>
      <c r="AMC118" s="7"/>
      <c r="AMD118" s="7"/>
      <c r="AME118" s="7"/>
      <c r="AMF118" s="7"/>
      <c r="AMG118" s="7"/>
      <c r="AMH118" s="7"/>
      <c r="AMI118" s="7"/>
      <c r="AMJ118" s="7"/>
      <c r="AMK118" s="7"/>
      <c r="AML118" s="7"/>
      <c r="AMM118" s="7"/>
    </row>
    <row r="119" spans="2:1027" ht="20.100000000000001" customHeight="1">
      <c r="B119" s="1"/>
      <c r="C119" s="1"/>
      <c r="D119" s="1"/>
      <c r="E119" s="1"/>
      <c r="F119" s="1"/>
      <c r="G119" s="1"/>
      <c r="H119" s="1"/>
      <c r="I119" s="1"/>
      <c r="J119" s="1"/>
      <c r="K119" s="1"/>
      <c r="L119" s="1"/>
      <c r="M119" s="1"/>
      <c r="N119" s="1"/>
      <c r="O119" s="1"/>
      <c r="P119" s="1"/>
      <c r="Q119" s="1"/>
      <c r="R119" s="1"/>
      <c r="S119" s="35"/>
      <c r="T119" s="35"/>
      <c r="U119" s="35"/>
      <c r="V119" s="35"/>
      <c r="W119" s="35"/>
      <c r="X119" s="35"/>
      <c r="Y119" s="35"/>
      <c r="Z119" s="35"/>
      <c r="AA119" s="35"/>
      <c r="AB119" s="35"/>
      <c r="AC119" s="35"/>
      <c r="AD119" s="35"/>
      <c r="AE119" s="35"/>
      <c r="AF119" s="35"/>
      <c r="AG119" s="35"/>
      <c r="AH119" s="35"/>
      <c r="AI119" s="174"/>
      <c r="AJ119" s="271"/>
      <c r="AK119" s="36"/>
      <c r="AL119" s="31"/>
      <c r="AM119" s="31"/>
      <c r="AN119" s="31"/>
      <c r="AO119" s="31"/>
      <c r="AP119" s="31"/>
      <c r="AQ119" s="31"/>
      <c r="AR119" s="31"/>
      <c r="AS119" s="31"/>
      <c r="AT119" s="31"/>
      <c r="AU119" s="31"/>
      <c r="AV119" s="31"/>
      <c r="AW119" s="31"/>
      <c r="AX119" s="31"/>
      <c r="AY119" s="31"/>
      <c r="AZ119" s="31"/>
      <c r="BA119" s="31"/>
      <c r="BB119" s="31"/>
      <c r="BC119" s="31"/>
      <c r="BD119" s="31"/>
      <c r="BE119" s="31"/>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c r="QC119" s="7"/>
      <c r="QD119" s="7"/>
      <c r="QE119" s="7"/>
      <c r="QF119" s="7"/>
      <c r="QG119" s="7"/>
      <c r="QH119" s="7"/>
      <c r="QI119" s="7"/>
      <c r="QJ119" s="7"/>
      <c r="QK119" s="7"/>
      <c r="QL119" s="7"/>
      <c r="QM119" s="7"/>
      <c r="QN119" s="7"/>
      <c r="QO119" s="7"/>
      <c r="QP119" s="7"/>
      <c r="QQ119" s="7"/>
      <c r="QR119" s="7"/>
      <c r="QS119" s="7"/>
      <c r="QT119" s="7"/>
      <c r="QU119" s="7"/>
      <c r="QV119" s="7"/>
      <c r="QW119" s="7"/>
      <c r="QX119" s="7"/>
      <c r="QY119" s="7"/>
      <c r="QZ119" s="7"/>
      <c r="RA119" s="7"/>
      <c r="RB119" s="7"/>
      <c r="RC119" s="7"/>
      <c r="RD119" s="7"/>
      <c r="RE119" s="7"/>
      <c r="RF119" s="7"/>
      <c r="RG119" s="7"/>
      <c r="RH119" s="7"/>
      <c r="RI119" s="7"/>
      <c r="RJ119" s="7"/>
      <c r="RK119" s="7"/>
      <c r="RL119" s="7"/>
      <c r="RM119" s="7"/>
      <c r="RN119" s="7"/>
      <c r="RO119" s="7"/>
      <c r="RP119" s="7"/>
      <c r="RQ119" s="7"/>
      <c r="RR119" s="7"/>
      <c r="RS119" s="7"/>
      <c r="RT119" s="7"/>
      <c r="RU119" s="7"/>
      <c r="RV119" s="7"/>
      <c r="RW119" s="7"/>
      <c r="RX119" s="7"/>
      <c r="RY119" s="7"/>
      <c r="RZ119" s="7"/>
      <c r="SA119" s="7"/>
      <c r="SB119" s="7"/>
      <c r="SC119" s="7"/>
      <c r="SD119" s="7"/>
      <c r="SE119" s="7"/>
      <c r="SF119" s="7"/>
      <c r="SG119" s="7"/>
      <c r="SH119" s="7"/>
      <c r="SI119" s="7"/>
      <c r="SJ119" s="7"/>
      <c r="SK119" s="7"/>
      <c r="SL119" s="7"/>
      <c r="SM119" s="7"/>
      <c r="SN119" s="7"/>
      <c r="SO119" s="7"/>
      <c r="SP119" s="7"/>
      <c r="SQ119" s="7"/>
      <c r="SR119" s="7"/>
      <c r="SS119" s="7"/>
      <c r="ST119" s="7"/>
      <c r="SU119" s="7"/>
      <c r="SV119" s="7"/>
      <c r="SW119" s="7"/>
      <c r="SX119" s="7"/>
      <c r="SY119" s="7"/>
      <c r="SZ119" s="7"/>
      <c r="TA119" s="7"/>
      <c r="TB119" s="7"/>
      <c r="TC119" s="7"/>
      <c r="TD119" s="7"/>
      <c r="TE119" s="7"/>
      <c r="TF119" s="7"/>
      <c r="TG119" s="7"/>
      <c r="TH119" s="7"/>
      <c r="TI119" s="7"/>
      <c r="TJ119" s="7"/>
      <c r="TK119" s="7"/>
      <c r="TL119" s="7"/>
      <c r="TM119" s="7"/>
      <c r="TN119" s="7"/>
      <c r="TO119" s="7"/>
      <c r="TP119" s="7"/>
      <c r="TQ119" s="7"/>
      <c r="TR119" s="7"/>
      <c r="TS119" s="7"/>
      <c r="TT119" s="7"/>
      <c r="TU119" s="7"/>
      <c r="TV119" s="7"/>
      <c r="TW119" s="7"/>
      <c r="TX119" s="7"/>
      <c r="TY119" s="7"/>
      <c r="TZ119" s="7"/>
      <c r="UA119" s="7"/>
      <c r="UB119" s="7"/>
      <c r="UC119" s="7"/>
      <c r="UD119" s="7"/>
      <c r="UE119" s="7"/>
      <c r="UF119" s="7"/>
      <c r="UG119" s="7"/>
      <c r="UH119" s="7"/>
      <c r="UI119" s="7"/>
      <c r="UJ119" s="7"/>
      <c r="UK119" s="7"/>
      <c r="UL119" s="7"/>
      <c r="UM119" s="7"/>
      <c r="UN119" s="7"/>
      <c r="UO119" s="7"/>
      <c r="UP119" s="7"/>
      <c r="UQ119" s="7"/>
      <c r="UR119" s="7"/>
      <c r="US119" s="7"/>
      <c r="UT119" s="7"/>
      <c r="UU119" s="7"/>
      <c r="UV119" s="7"/>
      <c r="UW119" s="7"/>
      <c r="UX119" s="7"/>
      <c r="UY119" s="7"/>
      <c r="UZ119" s="7"/>
      <c r="VA119" s="7"/>
      <c r="VB119" s="7"/>
      <c r="VC119" s="7"/>
      <c r="VD119" s="7"/>
      <c r="VE119" s="7"/>
      <c r="VF119" s="7"/>
      <c r="VG119" s="7"/>
      <c r="VH119" s="7"/>
      <c r="VI119" s="7"/>
      <c r="VJ119" s="7"/>
      <c r="VK119" s="7"/>
      <c r="VL119" s="7"/>
      <c r="VM119" s="7"/>
      <c r="VN119" s="7"/>
      <c r="VO119" s="7"/>
      <c r="VP119" s="7"/>
      <c r="VQ119" s="7"/>
      <c r="VR119" s="7"/>
      <c r="VS119" s="7"/>
      <c r="VT119" s="7"/>
      <c r="VU119" s="7"/>
      <c r="VV119" s="7"/>
      <c r="VW119" s="7"/>
      <c r="VX119" s="7"/>
      <c r="VY119" s="7"/>
      <c r="VZ119" s="7"/>
      <c r="WA119" s="7"/>
      <c r="WB119" s="7"/>
      <c r="WC119" s="7"/>
      <c r="WD119" s="7"/>
      <c r="WE119" s="7"/>
      <c r="WF119" s="7"/>
      <c r="WG119" s="7"/>
      <c r="WH119" s="7"/>
      <c r="WI119" s="7"/>
      <c r="WJ119" s="7"/>
      <c r="WK119" s="7"/>
      <c r="WL119" s="7"/>
      <c r="WM119" s="7"/>
      <c r="WN119" s="7"/>
      <c r="WO119" s="7"/>
      <c r="WP119" s="7"/>
      <c r="WQ119" s="7"/>
      <c r="WR119" s="7"/>
      <c r="WS119" s="7"/>
      <c r="WT119" s="7"/>
      <c r="WU119" s="7"/>
      <c r="WV119" s="7"/>
      <c r="WW119" s="7"/>
      <c r="WX119" s="7"/>
      <c r="WY119" s="7"/>
      <c r="WZ119" s="7"/>
      <c r="XA119" s="7"/>
      <c r="XB119" s="7"/>
      <c r="XC119" s="7"/>
      <c r="XD119" s="7"/>
      <c r="XE119" s="7"/>
      <c r="XF119" s="7"/>
      <c r="XG119" s="7"/>
      <c r="XH119" s="7"/>
      <c r="XI119" s="7"/>
      <c r="XJ119" s="7"/>
      <c r="XK119" s="7"/>
      <c r="XL119" s="7"/>
      <c r="XM119" s="7"/>
      <c r="XN119" s="7"/>
      <c r="XO119" s="7"/>
      <c r="XP119" s="7"/>
      <c r="XQ119" s="7"/>
      <c r="XR119" s="7"/>
      <c r="XS119" s="7"/>
      <c r="XT119" s="7"/>
      <c r="XU119" s="7"/>
      <c r="XV119" s="7"/>
      <c r="XW119" s="7"/>
      <c r="XX119" s="7"/>
      <c r="XY119" s="7"/>
      <c r="XZ119" s="7"/>
      <c r="YA119" s="7"/>
      <c r="YB119" s="7"/>
      <c r="YC119" s="7"/>
      <c r="YD119" s="7"/>
      <c r="YE119" s="7"/>
      <c r="YF119" s="7"/>
      <c r="YG119" s="7"/>
      <c r="YH119" s="7"/>
      <c r="YI119" s="7"/>
      <c r="YJ119" s="7"/>
      <c r="YK119" s="7"/>
      <c r="YL119" s="7"/>
      <c r="YM119" s="7"/>
      <c r="YN119" s="7"/>
      <c r="YO119" s="7"/>
      <c r="YP119" s="7"/>
      <c r="YQ119" s="7"/>
      <c r="YR119" s="7"/>
      <c r="YS119" s="7"/>
      <c r="YT119" s="7"/>
      <c r="YU119" s="7"/>
      <c r="YV119" s="7"/>
      <c r="YW119" s="7"/>
      <c r="YX119" s="7"/>
      <c r="YY119" s="7"/>
      <c r="YZ119" s="7"/>
      <c r="ZA119" s="7"/>
      <c r="ZB119" s="7"/>
      <c r="ZC119" s="7"/>
      <c r="ZD119" s="7"/>
      <c r="ZE119" s="7"/>
      <c r="ZF119" s="7"/>
      <c r="ZG119" s="7"/>
      <c r="ZH119" s="7"/>
      <c r="ZI119" s="7"/>
      <c r="ZJ119" s="7"/>
      <c r="ZK119" s="7"/>
      <c r="ZL119" s="7"/>
      <c r="ZM119" s="7"/>
      <c r="ZN119" s="7"/>
      <c r="ZO119" s="7"/>
      <c r="ZP119" s="7"/>
      <c r="ZQ119" s="7"/>
      <c r="ZR119" s="7"/>
      <c r="ZS119" s="7"/>
      <c r="ZT119" s="7"/>
      <c r="ZU119" s="7"/>
      <c r="ZV119" s="7"/>
      <c r="ZW119" s="7"/>
      <c r="ZX119" s="7"/>
      <c r="ZY119" s="7"/>
      <c r="ZZ119" s="7"/>
      <c r="AAA119" s="7"/>
      <c r="AAB119" s="7"/>
      <c r="AAC119" s="7"/>
      <c r="AAD119" s="7"/>
      <c r="AAE119" s="7"/>
      <c r="AAF119" s="7"/>
      <c r="AAG119" s="7"/>
      <c r="AAH119" s="7"/>
      <c r="AAI119" s="7"/>
      <c r="AAJ119" s="7"/>
      <c r="AAK119" s="7"/>
      <c r="AAL119" s="7"/>
      <c r="AAM119" s="7"/>
      <c r="AAN119" s="7"/>
      <c r="AAO119" s="7"/>
      <c r="AAP119" s="7"/>
      <c r="AAQ119" s="7"/>
      <c r="AAR119" s="7"/>
      <c r="AAS119" s="7"/>
      <c r="AAT119" s="7"/>
      <c r="AAU119" s="7"/>
      <c r="AAV119" s="7"/>
      <c r="AAW119" s="7"/>
      <c r="AAX119" s="7"/>
      <c r="AAY119" s="7"/>
      <c r="AAZ119" s="7"/>
      <c r="ABA119" s="7"/>
      <c r="ABB119" s="7"/>
      <c r="ABC119" s="7"/>
      <c r="ABD119" s="7"/>
      <c r="ABE119" s="7"/>
      <c r="ABF119" s="7"/>
      <c r="ABG119" s="7"/>
      <c r="ABH119" s="7"/>
      <c r="ABI119" s="7"/>
      <c r="ABJ119" s="7"/>
      <c r="ABK119" s="7"/>
      <c r="ABL119" s="7"/>
      <c r="ABM119" s="7"/>
      <c r="ABN119" s="7"/>
      <c r="ABO119" s="7"/>
      <c r="ABP119" s="7"/>
      <c r="ABQ119" s="7"/>
      <c r="ABR119" s="7"/>
      <c r="ABS119" s="7"/>
      <c r="ABT119" s="7"/>
      <c r="ABU119" s="7"/>
      <c r="ABV119" s="7"/>
      <c r="ABW119" s="7"/>
      <c r="ABX119" s="7"/>
      <c r="ABY119" s="7"/>
      <c r="ABZ119" s="7"/>
      <c r="ACA119" s="7"/>
      <c r="ACB119" s="7"/>
      <c r="ACC119" s="7"/>
      <c r="ACD119" s="7"/>
      <c r="ACE119" s="7"/>
      <c r="ACF119" s="7"/>
      <c r="ACG119" s="7"/>
      <c r="ACH119" s="7"/>
      <c r="ACI119" s="7"/>
      <c r="ACJ119" s="7"/>
      <c r="ACK119" s="7"/>
      <c r="ACL119" s="7"/>
      <c r="ACM119" s="7"/>
      <c r="ACN119" s="7"/>
      <c r="ACO119" s="7"/>
      <c r="ACP119" s="7"/>
      <c r="ACQ119" s="7"/>
      <c r="ACR119" s="7"/>
      <c r="ACS119" s="7"/>
      <c r="ACT119" s="7"/>
      <c r="ACU119" s="7"/>
      <c r="ACV119" s="7"/>
      <c r="ACW119" s="7"/>
      <c r="ACX119" s="7"/>
      <c r="ACY119" s="7"/>
      <c r="ACZ119" s="7"/>
      <c r="ADA119" s="7"/>
      <c r="ADB119" s="7"/>
      <c r="ADC119" s="7"/>
      <c r="ADD119" s="7"/>
      <c r="ADE119" s="7"/>
      <c r="ADF119" s="7"/>
      <c r="ADG119" s="7"/>
      <c r="ADH119" s="7"/>
      <c r="ADI119" s="7"/>
      <c r="ADJ119" s="7"/>
      <c r="ADK119" s="7"/>
      <c r="ADL119" s="7"/>
      <c r="ADM119" s="7"/>
      <c r="ADN119" s="7"/>
      <c r="ADO119" s="7"/>
      <c r="ADP119" s="7"/>
      <c r="ADQ119" s="7"/>
      <c r="ADR119" s="7"/>
      <c r="ADS119" s="7"/>
      <c r="ADT119" s="7"/>
      <c r="ADU119" s="7"/>
      <c r="ADV119" s="7"/>
      <c r="ADW119" s="7"/>
      <c r="ADX119" s="7"/>
      <c r="ADY119" s="7"/>
      <c r="ADZ119" s="7"/>
      <c r="AEA119" s="7"/>
      <c r="AEB119" s="7"/>
      <c r="AEC119" s="7"/>
      <c r="AED119" s="7"/>
      <c r="AEE119" s="7"/>
      <c r="AEF119" s="7"/>
      <c r="AEG119" s="7"/>
      <c r="AEH119" s="7"/>
      <c r="AEI119" s="7"/>
      <c r="AEJ119" s="7"/>
      <c r="AEK119" s="7"/>
      <c r="AEL119" s="7"/>
      <c r="AEM119" s="7"/>
      <c r="AEN119" s="7"/>
      <c r="AEO119" s="7"/>
      <c r="AEP119" s="7"/>
      <c r="AEQ119" s="7"/>
      <c r="AER119" s="7"/>
      <c r="AES119" s="7"/>
      <c r="AET119" s="7"/>
      <c r="AEU119" s="7"/>
      <c r="AEV119" s="7"/>
      <c r="AEW119" s="7"/>
      <c r="AEX119" s="7"/>
      <c r="AEY119" s="7"/>
      <c r="AEZ119" s="7"/>
      <c r="AFA119" s="7"/>
      <c r="AFB119" s="7"/>
      <c r="AFC119" s="7"/>
      <c r="AFD119" s="7"/>
      <c r="AFE119" s="7"/>
      <c r="AFF119" s="7"/>
      <c r="AFG119" s="7"/>
      <c r="AFH119" s="7"/>
      <c r="AFI119" s="7"/>
      <c r="AFJ119" s="7"/>
      <c r="AFK119" s="7"/>
      <c r="AFL119" s="7"/>
      <c r="AFM119" s="7"/>
      <c r="AFN119" s="7"/>
      <c r="AFO119" s="7"/>
      <c r="AFP119" s="7"/>
      <c r="AFQ119" s="7"/>
      <c r="AFR119" s="7"/>
      <c r="AFS119" s="7"/>
      <c r="AFT119" s="7"/>
      <c r="AFU119" s="7"/>
      <c r="AFV119" s="7"/>
      <c r="AFW119" s="7"/>
      <c r="AFX119" s="7"/>
      <c r="AFY119" s="7"/>
      <c r="AFZ119" s="7"/>
      <c r="AGA119" s="7"/>
      <c r="AGB119" s="7"/>
      <c r="AGC119" s="7"/>
      <c r="AGD119" s="7"/>
      <c r="AGE119" s="7"/>
      <c r="AGF119" s="7"/>
      <c r="AGG119" s="7"/>
      <c r="AGH119" s="7"/>
      <c r="AGI119" s="7"/>
      <c r="AGJ119" s="7"/>
      <c r="AGK119" s="7"/>
      <c r="AGL119" s="7"/>
      <c r="AGM119" s="7"/>
      <c r="AGN119" s="7"/>
      <c r="AGO119" s="7"/>
      <c r="AGP119" s="7"/>
      <c r="AGQ119" s="7"/>
      <c r="AGR119" s="7"/>
      <c r="AGS119" s="7"/>
      <c r="AGT119" s="7"/>
      <c r="AGU119" s="7"/>
      <c r="AGV119" s="7"/>
      <c r="AGW119" s="7"/>
      <c r="AGX119" s="7"/>
      <c r="AGY119" s="7"/>
      <c r="AGZ119" s="7"/>
      <c r="AHA119" s="7"/>
      <c r="AHB119" s="7"/>
      <c r="AHC119" s="7"/>
      <c r="AHD119" s="7"/>
      <c r="AHE119" s="7"/>
      <c r="AHF119" s="7"/>
      <c r="AHG119" s="7"/>
      <c r="AHH119" s="7"/>
      <c r="AHI119" s="7"/>
      <c r="AHJ119" s="7"/>
      <c r="AHK119" s="7"/>
      <c r="AHL119" s="7"/>
      <c r="AHM119" s="7"/>
      <c r="AHN119" s="7"/>
      <c r="AHO119" s="7"/>
      <c r="AHP119" s="7"/>
      <c r="AHQ119" s="7"/>
      <c r="AHR119" s="7"/>
      <c r="AHS119" s="7"/>
      <c r="AHT119" s="7"/>
      <c r="AHU119" s="7"/>
      <c r="AHV119" s="7"/>
      <c r="AHW119" s="7"/>
      <c r="AHX119" s="7"/>
      <c r="AHY119" s="7"/>
      <c r="AHZ119" s="7"/>
      <c r="AIA119" s="7"/>
      <c r="AIB119" s="7"/>
      <c r="AIC119" s="7"/>
      <c r="AID119" s="7"/>
      <c r="AIE119" s="7"/>
      <c r="AIF119" s="7"/>
      <c r="AIG119" s="7"/>
      <c r="AIH119" s="7"/>
      <c r="AII119" s="7"/>
      <c r="AIJ119" s="7"/>
      <c r="AIK119" s="7"/>
      <c r="AIL119" s="7"/>
      <c r="AIM119" s="7"/>
      <c r="AIN119" s="7"/>
      <c r="AIO119" s="7"/>
      <c r="AIP119" s="7"/>
      <c r="AIQ119" s="7"/>
      <c r="AIR119" s="7"/>
      <c r="AIS119" s="7"/>
      <c r="AIT119" s="7"/>
      <c r="AIU119" s="7"/>
      <c r="AIV119" s="7"/>
      <c r="AIW119" s="7"/>
      <c r="AIX119" s="7"/>
      <c r="AIY119" s="7"/>
      <c r="AIZ119" s="7"/>
      <c r="AJA119" s="7"/>
      <c r="AJB119" s="7"/>
      <c r="AJC119" s="7"/>
      <c r="AJD119" s="7"/>
      <c r="AJE119" s="7"/>
      <c r="AJF119" s="7"/>
      <c r="AJG119" s="7"/>
      <c r="AJH119" s="7"/>
      <c r="AJI119" s="7"/>
      <c r="AJJ119" s="7"/>
      <c r="AJK119" s="7"/>
      <c r="AJL119" s="7"/>
      <c r="AJM119" s="7"/>
      <c r="AJN119" s="7"/>
      <c r="AJO119" s="7"/>
      <c r="AJP119" s="7"/>
      <c r="AJQ119" s="7"/>
      <c r="AJR119" s="7"/>
      <c r="AJS119" s="7"/>
      <c r="AJT119" s="7"/>
      <c r="AJU119" s="7"/>
      <c r="AJV119" s="7"/>
      <c r="AJW119" s="7"/>
      <c r="AJX119" s="7"/>
      <c r="AJY119" s="7"/>
      <c r="AJZ119" s="7"/>
      <c r="AKA119" s="7"/>
      <c r="AKB119" s="7"/>
      <c r="AKC119" s="7"/>
      <c r="AKD119" s="7"/>
      <c r="AKE119" s="7"/>
      <c r="AKF119" s="7"/>
      <c r="AKG119" s="7"/>
      <c r="AKH119" s="7"/>
      <c r="AKI119" s="7"/>
      <c r="AKJ119" s="7"/>
      <c r="AKK119" s="7"/>
      <c r="AKL119" s="7"/>
      <c r="AKM119" s="7"/>
      <c r="AKN119" s="7"/>
      <c r="AKO119" s="7"/>
      <c r="AKP119" s="7"/>
      <c r="AKQ119" s="7"/>
      <c r="AKR119" s="7"/>
      <c r="AKS119" s="7"/>
      <c r="AKT119" s="7"/>
      <c r="AKU119" s="7"/>
      <c r="AKV119" s="7"/>
      <c r="AKW119" s="7"/>
      <c r="AKX119" s="7"/>
      <c r="AKY119" s="7"/>
      <c r="AKZ119" s="7"/>
      <c r="ALA119" s="7"/>
      <c r="ALB119" s="7"/>
      <c r="ALC119" s="7"/>
      <c r="ALD119" s="7"/>
      <c r="ALE119" s="7"/>
      <c r="ALF119" s="7"/>
      <c r="ALG119" s="7"/>
      <c r="ALH119" s="7"/>
      <c r="ALI119" s="7"/>
      <c r="ALJ119" s="7"/>
      <c r="ALK119" s="7"/>
      <c r="ALL119" s="7"/>
      <c r="ALM119" s="7"/>
      <c r="ALN119" s="7"/>
      <c r="ALO119" s="7"/>
      <c r="ALP119" s="7"/>
      <c r="ALQ119" s="7"/>
      <c r="ALR119" s="7"/>
      <c r="ALS119" s="7"/>
      <c r="ALT119" s="7"/>
      <c r="ALU119" s="7"/>
      <c r="ALV119" s="7"/>
      <c r="ALW119" s="7"/>
      <c r="ALX119" s="7"/>
      <c r="ALY119" s="7"/>
      <c r="ALZ119" s="7"/>
      <c r="AMA119" s="7"/>
      <c r="AMB119" s="7"/>
      <c r="AMC119" s="7"/>
      <c r="AMD119" s="7"/>
      <c r="AME119" s="7"/>
      <c r="AMF119" s="7"/>
      <c r="AMG119" s="7"/>
      <c r="AMH119" s="7"/>
      <c r="AMI119" s="7"/>
      <c r="AMJ119" s="7"/>
      <c r="AMK119" s="7"/>
      <c r="AML119" s="7"/>
      <c r="AMM119" s="7"/>
    </row>
  </sheetData>
  <mergeCells count="131">
    <mergeCell ref="B24:D24"/>
    <mergeCell ref="E24:F24"/>
    <mergeCell ref="G24:H24"/>
    <mergeCell ref="G25:H25"/>
    <mergeCell ref="K24:O24"/>
    <mergeCell ref="K25:O25"/>
    <mergeCell ref="I24:J24"/>
    <mergeCell ref="I25:J25"/>
    <mergeCell ref="B25:D25"/>
    <mergeCell ref="E25:F25"/>
    <mergeCell ref="B26:D26"/>
    <mergeCell ref="B27:D27"/>
    <mergeCell ref="B28:D28"/>
    <mergeCell ref="B29:D29"/>
    <mergeCell ref="B30:D30"/>
    <mergeCell ref="K27:O27"/>
    <mergeCell ref="K26:O26"/>
    <mergeCell ref="E31:H31"/>
    <mergeCell ref="E26:H26"/>
    <mergeCell ref="E30:H30"/>
    <mergeCell ref="E28:F28"/>
    <mergeCell ref="G28:H28"/>
    <mergeCell ref="E29:F29"/>
    <mergeCell ref="G29:H29"/>
    <mergeCell ref="I26:J26"/>
    <mergeCell ref="G27:H27"/>
    <mergeCell ref="I27:J27"/>
    <mergeCell ref="E27:F27"/>
    <mergeCell ref="I28:J28"/>
    <mergeCell ref="K28:O28"/>
    <mergeCell ref="I29:O39"/>
    <mergeCell ref="E32:F32"/>
    <mergeCell ref="B36:H36"/>
    <mergeCell ref="B37:H37"/>
    <mergeCell ref="B6:B7"/>
    <mergeCell ref="C6:C7"/>
    <mergeCell ref="E22:H22"/>
    <mergeCell ref="L18:N18"/>
    <mergeCell ref="L19:N19"/>
    <mergeCell ref="E21:H21"/>
    <mergeCell ref="I21:J21"/>
    <mergeCell ref="K21:M21"/>
    <mergeCell ref="K23:M23"/>
    <mergeCell ref="I22:J22"/>
    <mergeCell ref="K22:M22"/>
    <mergeCell ref="B21:D21"/>
    <mergeCell ref="B22:D22"/>
    <mergeCell ref="B23:D23"/>
    <mergeCell ref="B13:B19"/>
    <mergeCell ref="E23:H23"/>
    <mergeCell ref="I23:J23"/>
    <mergeCell ref="L9:N9"/>
    <mergeCell ref="L8:N8"/>
    <mergeCell ref="L10:N10"/>
    <mergeCell ref="E19:F19"/>
    <mergeCell ref="L17:N17"/>
    <mergeCell ref="E17:F17"/>
    <mergeCell ref="E18:F18"/>
    <mergeCell ref="V6:X6"/>
    <mergeCell ref="E11:F11"/>
    <mergeCell ref="E12:F12"/>
    <mergeCell ref="E13:F13"/>
    <mergeCell ref="E14:F14"/>
    <mergeCell ref="E16:F16"/>
    <mergeCell ref="L12:N12"/>
    <mergeCell ref="L11:N11"/>
    <mergeCell ref="L13:N13"/>
    <mergeCell ref="E15:F15"/>
    <mergeCell ref="E10:F10"/>
    <mergeCell ref="L14:N14"/>
    <mergeCell ref="L15:N15"/>
    <mergeCell ref="L16:N16"/>
    <mergeCell ref="R7:R8"/>
    <mergeCell ref="S7:S8"/>
    <mergeCell ref="E9:F9"/>
    <mergeCell ref="R6:T6"/>
    <mergeCell ref="T7:T8"/>
    <mergeCell ref="D3:K3"/>
    <mergeCell ref="D4:K4"/>
    <mergeCell ref="I2:K2"/>
    <mergeCell ref="G2:H2"/>
    <mergeCell ref="D2:F2"/>
    <mergeCell ref="K6:K7"/>
    <mergeCell ref="O6:O7"/>
    <mergeCell ref="L6:N7"/>
    <mergeCell ref="L2:O4"/>
    <mergeCell ref="D6:D7"/>
    <mergeCell ref="H6:H7"/>
    <mergeCell ref="I6:I7"/>
    <mergeCell ref="J6:J7"/>
    <mergeCell ref="E6:G7"/>
    <mergeCell ref="B59:E59"/>
    <mergeCell ref="F59:G59"/>
    <mergeCell ref="B48:E48"/>
    <mergeCell ref="F48:G48"/>
    <mergeCell ref="B49:E49"/>
    <mergeCell ref="F49:G49"/>
    <mergeCell ref="B50:E50"/>
    <mergeCell ref="F50:G50"/>
    <mergeCell ref="B51:E51"/>
    <mergeCell ref="F51:G51"/>
    <mergeCell ref="B52:E52"/>
    <mergeCell ref="F52:G52"/>
    <mergeCell ref="B55:E55"/>
    <mergeCell ref="F55:G55"/>
    <mergeCell ref="B56:E56"/>
    <mergeCell ref="F56:G56"/>
    <mergeCell ref="B57:E57"/>
    <mergeCell ref="F57:G57"/>
    <mergeCell ref="B58:E58"/>
    <mergeCell ref="B39:H39"/>
    <mergeCell ref="F58:G58"/>
    <mergeCell ref="B47:E47"/>
    <mergeCell ref="F47:G47"/>
    <mergeCell ref="D42:F42"/>
    <mergeCell ref="G42:H42"/>
    <mergeCell ref="I42:K42"/>
    <mergeCell ref="L42:O44"/>
    <mergeCell ref="D43:K43"/>
    <mergeCell ref="D44:K44"/>
    <mergeCell ref="A40:J40"/>
    <mergeCell ref="K40:O40"/>
    <mergeCell ref="G32:H32"/>
    <mergeCell ref="B31:D31"/>
    <mergeCell ref="B33:D33"/>
    <mergeCell ref="B32:D32"/>
    <mergeCell ref="E33:H33"/>
    <mergeCell ref="E34:H34"/>
    <mergeCell ref="B34:D34"/>
    <mergeCell ref="B35:H35"/>
    <mergeCell ref="B38:H38"/>
  </mergeCells>
  <conditionalFormatting sqref="F47:F52">
    <cfRule type="beginsWith" dxfId="141" priority="164" operator="beginsWith" text="ENTER">
      <formula>LEFT(F47,LEN("ENTER"))="ENTER"</formula>
    </cfRule>
  </conditionalFormatting>
  <conditionalFormatting sqref="F55:F59">
    <cfRule type="beginsWith" dxfId="140" priority="163" operator="beginsWith" text="ENTER">
      <formula>LEFT(F55,LEN("ENTER"))="ENTER"</formula>
    </cfRule>
  </conditionalFormatting>
  <conditionalFormatting sqref="H11:N11">
    <cfRule type="expression" dxfId="139" priority="103">
      <formula>OR($G11="NA",MID($I11,1,2)="NA")</formula>
    </cfRule>
  </conditionalFormatting>
  <conditionalFormatting sqref="I2 I42">
    <cfRule type="cellIs" dxfId="138" priority="404" operator="equal">
      <formula>$R$23</formula>
    </cfRule>
  </conditionalFormatting>
  <conditionalFormatting sqref="G9:G19">
    <cfRule type="cellIs" dxfId="137" priority="406" operator="equal">
      <formula>$T$23</formula>
    </cfRule>
  </conditionalFormatting>
  <conditionalFormatting sqref="E9:E19">
    <cfRule type="cellIs" dxfId="136" priority="407" operator="equal">
      <formula>$S$23</formula>
    </cfRule>
  </conditionalFormatting>
  <conditionalFormatting sqref="E21:H21">
    <cfRule type="cellIs" dxfId="135" priority="31" operator="equal">
      <formula>$U$23</formula>
    </cfRule>
    <cfRule type="cellIs" dxfId="134" priority="408" operator="equal">
      <formula>#REF!</formula>
    </cfRule>
    <cfRule type="cellIs" dxfId="133" priority="409" operator="equal">
      <formula>#REF!</formula>
    </cfRule>
  </conditionalFormatting>
  <conditionalFormatting sqref="H17:N17">
    <cfRule type="expression" dxfId="132" priority="32">
      <formula>OR($G17="NA",MID($I17,1,2)="NA")</formula>
    </cfRule>
  </conditionalFormatting>
  <conditionalFormatting sqref="H10:N10">
    <cfRule type="expression" dxfId="131" priority="45">
      <formula>OR($G10="NA",MID($I10,1,2)="NA")</formula>
    </cfRule>
  </conditionalFormatting>
  <conditionalFormatting sqref="H9:N9">
    <cfRule type="expression" dxfId="130" priority="41">
      <formula>OR($G9="NA",MID($I9,1,2)="NA")</formula>
    </cfRule>
  </conditionalFormatting>
  <conditionalFormatting sqref="H14:N14">
    <cfRule type="expression" dxfId="129" priority="40">
      <formula>OR($G14="NA",MID($I14,1,2)="NA")</formula>
    </cfRule>
  </conditionalFormatting>
  <conditionalFormatting sqref="H13:N13">
    <cfRule type="expression" dxfId="128" priority="39">
      <formula>OR($G13="NA",MID($I13,1,2)="NA")</formula>
    </cfRule>
  </conditionalFormatting>
  <conditionalFormatting sqref="H12:N12">
    <cfRule type="expression" dxfId="127" priority="38">
      <formula>OR($G12="NA",MID($I12,1,2)="NA")</formula>
    </cfRule>
  </conditionalFormatting>
  <conditionalFormatting sqref="H19:N19">
    <cfRule type="expression" dxfId="126" priority="34">
      <formula>OR($G19="NA",MID($I19,1,2)="NA")</formula>
    </cfRule>
  </conditionalFormatting>
  <conditionalFormatting sqref="H16:N16">
    <cfRule type="expression" dxfId="125" priority="36">
      <formula>OR($G16="NA",MID($I16,1,2)="NA")</formula>
    </cfRule>
  </conditionalFormatting>
  <conditionalFormatting sqref="H15:N15">
    <cfRule type="expression" dxfId="124" priority="35">
      <formula>OR($G15="NA",MID($I15,1,2)="NA")</formula>
    </cfRule>
  </conditionalFormatting>
  <conditionalFormatting sqref="H18:N18">
    <cfRule type="expression" dxfId="123" priority="33">
      <formula>OR($G18="NA",MID($I18,1,2)="NA")</formula>
    </cfRule>
  </conditionalFormatting>
  <conditionalFormatting sqref="E27:F27">
    <cfRule type="cellIs" dxfId="122" priority="425" operator="equal">
      <formula>$AA$25</formula>
    </cfRule>
  </conditionalFormatting>
  <conditionalFormatting sqref="E28:F28">
    <cfRule type="cellIs" dxfId="121" priority="426" operator="equal">
      <formula>$AB$25</formula>
    </cfRule>
  </conditionalFormatting>
  <conditionalFormatting sqref="E30:H30">
    <cfRule type="cellIs" dxfId="120" priority="427" operator="equal">
      <formula>$AD$23</formula>
    </cfRule>
  </conditionalFormatting>
  <conditionalFormatting sqref="G32:H32">
    <cfRule type="cellIs" dxfId="119" priority="428" operator="equal">
      <formula>$AG$23</formula>
    </cfRule>
  </conditionalFormatting>
  <conditionalFormatting sqref="E31:H31">
    <cfRule type="cellIs" dxfId="118" priority="429" operator="equal">
      <formula>$AE$23</formula>
    </cfRule>
  </conditionalFormatting>
  <conditionalFormatting sqref="E32:F32">
    <cfRule type="cellIs" dxfId="117" priority="430" operator="equal">
      <formula>$AF$23</formula>
    </cfRule>
  </conditionalFormatting>
  <conditionalFormatting sqref="E26:H26">
    <cfRule type="cellIs" dxfId="116" priority="432" operator="equal">
      <formula>$Z$23</formula>
    </cfRule>
  </conditionalFormatting>
  <conditionalFormatting sqref="E29:F29">
    <cfRule type="cellIs" dxfId="115" priority="433" operator="equal">
      <formula>$AC$25</formula>
    </cfRule>
  </conditionalFormatting>
  <conditionalFormatting sqref="E33:H33">
    <cfRule type="cellIs" dxfId="114" priority="434" operator="equal">
      <formula>$AH$23</formula>
    </cfRule>
  </conditionalFormatting>
  <conditionalFormatting sqref="E22:H22">
    <cfRule type="cellIs" dxfId="113" priority="30" operator="equal">
      <formula>$V$23</formula>
    </cfRule>
    <cfRule type="cellIs" dxfId="112" priority="436" operator="equal">
      <formula>$V$23</formula>
    </cfRule>
    <cfRule type="cellIs" dxfId="111" priority="437" operator="equal">
      <formula>#REF!</formula>
    </cfRule>
  </conditionalFormatting>
  <conditionalFormatting sqref="E23:H23">
    <cfRule type="cellIs" dxfId="110" priority="27" operator="equal">
      <formula>$W$23</formula>
    </cfRule>
  </conditionalFormatting>
  <conditionalFormatting sqref="E24:F24">
    <cfRule type="cellIs" dxfId="109" priority="26" operator="equal">
      <formula>$X$23</formula>
    </cfRule>
  </conditionalFormatting>
  <conditionalFormatting sqref="E25:F25">
    <cfRule type="cellIs" dxfId="108" priority="25" operator="equal">
      <formula>$Y$23</formula>
    </cfRule>
  </conditionalFormatting>
  <conditionalFormatting sqref="E34:H34">
    <cfRule type="cellIs" dxfId="107" priority="22" operator="equal">
      <formula>$AI$24</formula>
    </cfRule>
  </conditionalFormatting>
  <conditionalFormatting sqref="D2:F2">
    <cfRule type="expression" dxfId="106" priority="20">
      <formula>ISBLANK(D2)</formula>
    </cfRule>
  </conditionalFormatting>
  <conditionalFormatting sqref="O23">
    <cfRule type="expression" dxfId="105" priority="6">
      <formula>ISBLANK(O23)</formula>
    </cfRule>
  </conditionalFormatting>
  <conditionalFormatting sqref="D3">
    <cfRule type="expression" dxfId="104" priority="19">
      <formula>ISBLANK(D3)</formula>
    </cfRule>
  </conditionalFormatting>
  <conditionalFormatting sqref="D4">
    <cfRule type="expression" dxfId="103" priority="18">
      <formula>ISBLANK(D4)</formula>
    </cfRule>
  </conditionalFormatting>
  <conditionalFormatting sqref="O22">
    <cfRule type="expression" dxfId="102" priority="16">
      <formula>ISBLANK(O22)</formula>
    </cfRule>
  </conditionalFormatting>
  <conditionalFormatting sqref="K21">
    <cfRule type="expression" dxfId="101" priority="14">
      <formula>ISBLANK(K21)</formula>
    </cfRule>
  </conditionalFormatting>
  <conditionalFormatting sqref="K22">
    <cfRule type="expression" dxfId="100" priority="13">
      <formula>ISBLANK(K22)</formula>
    </cfRule>
  </conditionalFormatting>
  <conditionalFormatting sqref="K23">
    <cfRule type="expression" dxfId="99" priority="12">
      <formula>ISBLANK(K23)</formula>
    </cfRule>
  </conditionalFormatting>
  <conditionalFormatting sqref="K24">
    <cfRule type="expression" dxfId="98" priority="11">
      <formula>ISBLANK(K24)</formula>
    </cfRule>
  </conditionalFormatting>
  <conditionalFormatting sqref="K25">
    <cfRule type="expression" dxfId="97" priority="10">
      <formula>ISBLANK(K25)</formula>
    </cfRule>
  </conditionalFormatting>
  <conditionalFormatting sqref="K26">
    <cfRule type="expression" dxfId="96" priority="9">
      <formula>ISBLANK(K26)</formula>
    </cfRule>
  </conditionalFormatting>
  <conditionalFormatting sqref="K27">
    <cfRule type="expression" dxfId="95" priority="8">
      <formula>ISBLANK(K27)</formula>
    </cfRule>
  </conditionalFormatting>
  <conditionalFormatting sqref="K28">
    <cfRule type="expression" dxfId="94" priority="7">
      <formula>ISBLANK(K28)</formula>
    </cfRule>
  </conditionalFormatting>
  <conditionalFormatting sqref="O21">
    <cfRule type="expression" dxfId="93" priority="5">
      <formula>ISBLANK(O21)</formula>
    </cfRule>
  </conditionalFormatting>
  <conditionalFormatting sqref="I29:O39">
    <cfRule type="cellIs" dxfId="92" priority="3" operator="equal">
      <formula>""""""</formula>
    </cfRule>
  </conditionalFormatting>
  <conditionalFormatting sqref="B36:H36">
    <cfRule type="cellIs" dxfId="91" priority="1" operator="equal">
      <formula>"Page 1/XX.  Contents: summary, narrative, plans, calcs, check."</formula>
    </cfRule>
  </conditionalFormatting>
  <dataValidations count="18">
    <dataValidation type="list" errorStyle="warning" allowBlank="1" showInputMessage="1" showErrorMessage="1" errorTitle="CHOOSE LFR/LRFD" error="CODING GUIDES THIS TABLE!" sqref="I2:K2 I42:K42">
      <formula1>$R$23:$R$26</formula1>
    </dataValidation>
    <dataValidation type="list" errorStyle="warning" allowBlank="1" showInputMessage="1" showErrorMessage="1" errorTitle="Beam NA" error="Manually enter factors" sqref="E9:E19">
      <formula1>$S$23:$S$30</formula1>
    </dataValidation>
    <dataValidation type="list" errorStyle="warning" allowBlank="1" showInputMessage="1" showErrorMessage="1" errorTitle="Err" error="Manually input limit state and associated load factors" sqref="G9:G19">
      <formula1>$T$23:$T$28</formula1>
    </dataValidation>
    <dataValidation type="list" errorStyle="warning" allowBlank="1" showInputMessage="1" showErrorMessage="1" sqref="E21:H21">
      <formula1>$U$23:$U$36</formula1>
    </dataValidation>
    <dataValidation type="list" allowBlank="1" showInputMessage="1" sqref="E25:F25">
      <formula1>$Y$23</formula1>
    </dataValidation>
    <dataValidation type="list" allowBlank="1" showInputMessage="1" sqref="E24:F24">
      <formula1>$X$23</formula1>
    </dataValidation>
    <dataValidation type="list" allowBlank="1" showInputMessage="1" sqref="E29:F29">
      <formula1>$AC$24:$AC$25</formula1>
    </dataValidation>
    <dataValidation type="list" allowBlank="1" showInputMessage="1" sqref="E28:F28">
      <formula1>$AB$24:$AB$25</formula1>
    </dataValidation>
    <dataValidation type="list" allowBlank="1" showInputMessage="1" sqref="E27:F27">
      <formula1>$AA$24:$AA$25</formula1>
    </dataValidation>
    <dataValidation type="list" errorStyle="warning" allowBlank="1" showInputMessage="1" showErrorMessage="1" sqref="E31:H31">
      <formula1>$AE$23:$AE$25</formula1>
    </dataValidation>
    <dataValidation type="list" errorStyle="warning" allowBlank="1" showInputMessage="1" showErrorMessage="1" sqref="E30:H30">
      <formula1>$AD$23:$AD$25</formula1>
    </dataValidation>
    <dataValidation type="list" errorStyle="warning" allowBlank="1" showInputMessage="1" showErrorMessage="1" sqref="E26:H26">
      <formula1>$Z$23:$Z$29</formula1>
    </dataValidation>
    <dataValidation type="list" errorStyle="warning" allowBlank="1" showInputMessage="1" showErrorMessage="1" sqref="E23:H23">
      <formula1>$W$23:$W$31</formula1>
    </dataValidation>
    <dataValidation type="list" errorStyle="warning" allowBlank="1" showInputMessage="1" showErrorMessage="1" sqref="E22:H22">
      <formula1>$V$23:$V$29</formula1>
    </dataValidation>
    <dataValidation type="list" allowBlank="1" showInputMessage="1" showErrorMessage="1" sqref="G32:H32">
      <formula1>$AG$23:$AG$31</formula1>
    </dataValidation>
    <dataValidation type="list" errorStyle="warning" allowBlank="1" showInputMessage="1" showErrorMessage="1" errorTitle="FIN No." error="Thanks for entering the FIN No." sqref="E32:F32">
      <formula1>$AF$23:$AF$25</formula1>
    </dataValidation>
    <dataValidation type="list" errorStyle="warning" allowBlank="1" showInputMessage="1" showErrorMessage="1" sqref="E33:H33">
      <formula1>$AH$23:$AH$25</formula1>
    </dataValidation>
    <dataValidation type="list" errorStyle="information" allowBlank="1" showInputMessage="1" sqref="E34:H34">
      <formula1>$AI$24</formula1>
    </dataValidation>
  </dataValidations>
  <hyperlinks>
    <hyperlink ref="K40" r:id="rId1"/>
  </hyperlinks>
  <printOptions horizontalCentered="1" verticalCentered="1"/>
  <pageMargins left="0" right="0" top="0" bottom="0" header="0" footer="0"/>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5"/>
  <sheetViews>
    <sheetView showGridLines="0" zoomScaleNormal="100" zoomScaleSheetLayoutView="100" workbookViewId="0">
      <pane xSplit="2" topLeftCell="C1" activePane="topRight" state="frozen"/>
      <selection activeCell="A190" sqref="A190"/>
      <selection pane="topRight" activeCell="B1" sqref="B1"/>
    </sheetView>
  </sheetViews>
  <sheetFormatPr defaultColWidth="10.7109375" defaultRowHeight="24.95" customHeight="1"/>
  <cols>
    <col min="1" max="1" width="0.42578125" style="69" customWidth="1"/>
    <col min="2" max="2" width="10.7109375" style="69" customWidth="1"/>
    <col min="3" max="8" width="10.7109375" style="69"/>
    <col min="9" max="14" width="10.7109375" style="69" customWidth="1"/>
    <col min="15" max="29" width="10.7109375" style="69"/>
    <col min="30" max="30" width="12.42578125" style="69" bestFit="1" customWidth="1"/>
    <col min="31" max="16384" width="10.7109375" style="69"/>
  </cols>
  <sheetData>
    <row r="1" spans="1:26" ht="24.95" customHeight="1">
      <c r="B1" s="190" t="s">
        <v>269</v>
      </c>
      <c r="C1" s="189"/>
      <c r="D1" s="189"/>
      <c r="E1" s="189"/>
      <c r="F1" s="189"/>
      <c r="G1" s="189"/>
      <c r="H1" s="189"/>
      <c r="M1" s="202" t="s">
        <v>280</v>
      </c>
      <c r="N1" s="139"/>
      <c r="O1" s="139"/>
      <c r="P1" s="139"/>
      <c r="Q1" s="202"/>
      <c r="R1" s="202"/>
      <c r="S1" s="202"/>
      <c r="T1" s="202"/>
      <c r="U1" s="202"/>
      <c r="W1" s="462" t="s">
        <v>373</v>
      </c>
    </row>
    <row r="2" spans="1:26" s="75" customFormat="1" ht="2.1" customHeight="1" thickBot="1">
      <c r="A2" s="102"/>
      <c r="B2" s="101"/>
      <c r="C2" s="101"/>
      <c r="D2" s="101"/>
      <c r="E2" s="101"/>
      <c r="F2" s="101"/>
      <c r="G2" s="101"/>
      <c r="H2" s="101"/>
      <c r="M2" s="139"/>
      <c r="N2" s="139"/>
      <c r="O2" s="139"/>
      <c r="P2" s="139"/>
      <c r="Q2" s="139"/>
      <c r="R2" s="139"/>
      <c r="S2" s="139"/>
      <c r="T2" s="139"/>
      <c r="U2" s="139"/>
    </row>
    <row r="3" spans="1:26" ht="20.100000000000001" customHeight="1">
      <c r="A3" s="103"/>
      <c r="B3" s="772" t="s">
        <v>148</v>
      </c>
      <c r="C3" s="666" t="s">
        <v>123</v>
      </c>
      <c r="D3" s="668" t="s">
        <v>212</v>
      </c>
      <c r="E3" s="92" t="s">
        <v>0</v>
      </c>
      <c r="F3" s="92" t="s">
        <v>0</v>
      </c>
      <c r="G3" s="92" t="s">
        <v>0</v>
      </c>
      <c r="H3" s="78" t="s">
        <v>0</v>
      </c>
      <c r="M3" s="756" t="s">
        <v>249</v>
      </c>
      <c r="N3" s="757"/>
      <c r="O3" s="746" t="s">
        <v>249</v>
      </c>
      <c r="P3" s="748" t="s">
        <v>277</v>
      </c>
      <c r="Q3" s="219" t="s">
        <v>279</v>
      </c>
      <c r="R3" s="210">
        <v>0</v>
      </c>
      <c r="S3" s="210">
        <v>1</v>
      </c>
      <c r="T3" s="210">
        <v>2</v>
      </c>
      <c r="U3" s="220">
        <v>3</v>
      </c>
      <c r="V3" s="196"/>
      <c r="W3" s="139" t="s">
        <v>284</v>
      </c>
      <c r="X3" s="139"/>
      <c r="Y3" s="139"/>
      <c r="Z3" s="139"/>
    </row>
    <row r="4" spans="1:26" ht="20.100000000000001" customHeight="1" thickBot="1">
      <c r="A4" s="103"/>
      <c r="B4" s="773"/>
      <c r="C4" s="667"/>
      <c r="D4" s="669"/>
      <c r="E4" s="76" t="s">
        <v>142</v>
      </c>
      <c r="F4" s="76" t="s">
        <v>143</v>
      </c>
      <c r="G4" s="76" t="s">
        <v>24</v>
      </c>
      <c r="H4" s="77" t="s">
        <v>121</v>
      </c>
      <c r="M4" s="758"/>
      <c r="N4" s="759"/>
      <c r="O4" s="747"/>
      <c r="P4" s="749"/>
      <c r="Q4" s="198" t="s">
        <v>278</v>
      </c>
      <c r="R4" s="198" t="s">
        <v>142</v>
      </c>
      <c r="S4" s="198" t="s">
        <v>143</v>
      </c>
      <c r="T4" s="198" t="s">
        <v>24</v>
      </c>
      <c r="U4" s="195" t="s">
        <v>25</v>
      </c>
      <c r="V4" s="196"/>
      <c r="W4" s="139" t="s">
        <v>176</v>
      </c>
      <c r="X4" s="139"/>
      <c r="Y4" s="139"/>
      <c r="Z4" s="139"/>
    </row>
    <row r="5" spans="1:26" ht="24.95" customHeight="1">
      <c r="A5" s="103"/>
      <c r="B5" s="670" t="s">
        <v>228</v>
      </c>
      <c r="C5" s="80" t="s">
        <v>214</v>
      </c>
      <c r="D5" s="71" t="s">
        <v>222</v>
      </c>
      <c r="E5" s="72">
        <v>1.75</v>
      </c>
      <c r="F5" s="72">
        <v>1.35</v>
      </c>
      <c r="G5" s="72">
        <v>1.35</v>
      </c>
      <c r="H5" s="73">
        <v>1.35</v>
      </c>
      <c r="M5" s="754" t="s">
        <v>228</v>
      </c>
      <c r="N5" s="302" t="s">
        <v>214</v>
      </c>
      <c r="O5" s="213" t="str">
        <f>"LRFR"&amp;MID(B5,1,3)&amp;MID(C5,1,3)</f>
        <v>LRFRSteStr</v>
      </c>
      <c r="P5" s="201">
        <v>0</v>
      </c>
      <c r="Q5" s="199" t="str">
        <f t="shared" ref="Q5:U9" si="0">D5</f>
        <v>1.25/0.90</v>
      </c>
      <c r="R5" s="199">
        <f t="shared" si="0"/>
        <v>1.75</v>
      </c>
      <c r="S5" s="199">
        <f t="shared" si="0"/>
        <v>1.35</v>
      </c>
      <c r="T5" s="199">
        <f t="shared" si="0"/>
        <v>1.35</v>
      </c>
      <c r="U5" s="214">
        <f t="shared" si="0"/>
        <v>1.35</v>
      </c>
      <c r="V5" s="196"/>
      <c r="W5" s="139" t="s">
        <v>236</v>
      </c>
      <c r="X5" s="139"/>
      <c r="Y5" s="139"/>
      <c r="Z5" s="139"/>
    </row>
    <row r="6" spans="1:26" ht="24.95" customHeight="1" thickBot="1">
      <c r="A6" s="103"/>
      <c r="B6" s="671"/>
      <c r="C6" s="81" t="s">
        <v>215</v>
      </c>
      <c r="D6" s="93">
        <v>1</v>
      </c>
      <c r="E6" s="94">
        <v>1.3</v>
      </c>
      <c r="F6" s="94">
        <v>1</v>
      </c>
      <c r="G6" s="94">
        <v>1.3</v>
      </c>
      <c r="H6" s="96">
        <v>0.9</v>
      </c>
      <c r="M6" s="755"/>
      <c r="N6" s="303" t="s">
        <v>215</v>
      </c>
      <c r="O6" s="213" t="str">
        <f>"LRFR"&amp;MID(B5,1,3)&amp;MID(C6,1,3)</f>
        <v>LRFRSteSer</v>
      </c>
      <c r="P6" s="201">
        <f>P5+1</f>
        <v>1</v>
      </c>
      <c r="Q6" s="199">
        <f t="shared" si="0"/>
        <v>1</v>
      </c>
      <c r="R6" s="199">
        <f t="shared" si="0"/>
        <v>1.3</v>
      </c>
      <c r="S6" s="199">
        <f t="shared" si="0"/>
        <v>1</v>
      </c>
      <c r="T6" s="199">
        <f t="shared" si="0"/>
        <v>1.3</v>
      </c>
      <c r="U6" s="214">
        <f t="shared" si="0"/>
        <v>0.9</v>
      </c>
      <c r="V6" s="196"/>
      <c r="W6" s="196"/>
    </row>
    <row r="7" spans="1:26" ht="24.95" customHeight="1">
      <c r="A7" s="103"/>
      <c r="B7" s="670" t="s">
        <v>149</v>
      </c>
      <c r="C7" s="80" t="s">
        <v>214</v>
      </c>
      <c r="D7" s="71" t="s">
        <v>222</v>
      </c>
      <c r="E7" s="72">
        <v>1.75</v>
      </c>
      <c r="F7" s="72">
        <v>1.35</v>
      </c>
      <c r="G7" s="72">
        <v>1.35</v>
      </c>
      <c r="H7" s="73">
        <v>1.35</v>
      </c>
      <c r="M7" s="754" t="s">
        <v>149</v>
      </c>
      <c r="N7" s="302" t="s">
        <v>214</v>
      </c>
      <c r="O7" s="213" t="str">
        <f>"LRFR"&amp;MID(B7,1,3)&amp;MID(C7,1,3)</f>
        <v>LRFRReiStr</v>
      </c>
      <c r="P7" s="201">
        <f t="shared" ref="P7:P53" si="1">P6+1</f>
        <v>2</v>
      </c>
      <c r="Q7" s="199" t="str">
        <f t="shared" si="0"/>
        <v>1.25/0.90</v>
      </c>
      <c r="R7" s="199">
        <f t="shared" si="0"/>
        <v>1.75</v>
      </c>
      <c r="S7" s="199">
        <f t="shared" si="0"/>
        <v>1.35</v>
      </c>
      <c r="T7" s="199">
        <f t="shared" si="0"/>
        <v>1.35</v>
      </c>
      <c r="U7" s="214">
        <f t="shared" si="0"/>
        <v>1.35</v>
      </c>
      <c r="V7" s="196"/>
      <c r="W7" s="196"/>
    </row>
    <row r="8" spans="1:26" ht="24.95" customHeight="1" thickBot="1">
      <c r="A8" s="103"/>
      <c r="B8" s="671"/>
      <c r="C8" s="81" t="s">
        <v>215</v>
      </c>
      <c r="D8" s="138" t="s">
        <v>23</v>
      </c>
      <c r="E8" s="136" t="s">
        <v>23</v>
      </c>
      <c r="F8" s="136" t="s">
        <v>23</v>
      </c>
      <c r="G8" s="136" t="s">
        <v>23</v>
      </c>
      <c r="H8" s="137" t="s">
        <v>23</v>
      </c>
      <c r="M8" s="755"/>
      <c r="N8" s="303" t="s">
        <v>215</v>
      </c>
      <c r="O8" s="213" t="str">
        <f>"LRFR"&amp;MID(B7,1,3)&amp;MID(C8,1,3)</f>
        <v>LRFRReiSer</v>
      </c>
      <c r="P8" s="201">
        <f t="shared" si="1"/>
        <v>3</v>
      </c>
      <c r="Q8" s="199" t="str">
        <f t="shared" si="0"/>
        <v>NA</v>
      </c>
      <c r="R8" s="199" t="str">
        <f t="shared" si="0"/>
        <v>NA</v>
      </c>
      <c r="S8" s="199" t="str">
        <f t="shared" si="0"/>
        <v>NA</v>
      </c>
      <c r="T8" s="199" t="str">
        <f t="shared" si="0"/>
        <v>NA</v>
      </c>
      <c r="U8" s="214" t="str">
        <f t="shared" si="0"/>
        <v>NA</v>
      </c>
      <c r="V8" s="196"/>
      <c r="W8" s="196"/>
    </row>
    <row r="9" spans="1:26" ht="24.95" customHeight="1">
      <c r="A9" s="103"/>
      <c r="B9" s="670" t="s">
        <v>230</v>
      </c>
      <c r="C9" s="80" t="s">
        <v>214</v>
      </c>
      <c r="D9" s="71" t="s">
        <v>222</v>
      </c>
      <c r="E9" s="72">
        <v>1.75</v>
      </c>
      <c r="F9" s="72">
        <v>1.35</v>
      </c>
      <c r="G9" s="72">
        <v>1.35</v>
      </c>
      <c r="H9" s="73">
        <v>1.35</v>
      </c>
      <c r="M9" s="754" t="s">
        <v>230</v>
      </c>
      <c r="N9" s="302" t="s">
        <v>214</v>
      </c>
      <c r="O9" s="213" t="str">
        <f>"LRFR"&amp;MID(B9,1,3)&amp;MID(C9,1,3)</f>
        <v>LRFRPreStr</v>
      </c>
      <c r="P9" s="201">
        <f t="shared" si="1"/>
        <v>4</v>
      </c>
      <c r="Q9" s="199" t="str">
        <f t="shared" si="0"/>
        <v>1.25/0.90</v>
      </c>
      <c r="R9" s="199">
        <f t="shared" si="0"/>
        <v>1.75</v>
      </c>
      <c r="S9" s="199">
        <f t="shared" si="0"/>
        <v>1.35</v>
      </c>
      <c r="T9" s="199">
        <f t="shared" si="0"/>
        <v>1.35</v>
      </c>
      <c r="U9" s="214">
        <f t="shared" si="0"/>
        <v>1.35</v>
      </c>
      <c r="V9" s="196"/>
      <c r="W9" s="196"/>
    </row>
    <row r="10" spans="1:26" ht="24.95" customHeight="1" thickBot="1">
      <c r="A10" s="103"/>
      <c r="B10" s="671"/>
      <c r="C10" s="81" t="s">
        <v>215</v>
      </c>
      <c r="D10" s="93">
        <v>1</v>
      </c>
      <c r="E10" s="94">
        <v>0.8</v>
      </c>
      <c r="F10" s="136" t="s">
        <v>303</v>
      </c>
      <c r="G10" s="136" t="s">
        <v>303</v>
      </c>
      <c r="H10" s="137" t="s">
        <v>304</v>
      </c>
      <c r="M10" s="755"/>
      <c r="N10" s="303" t="s">
        <v>215</v>
      </c>
      <c r="O10" s="213" t="str">
        <f>"LRFR"&amp;MID(B9,1,3)&amp;MID(C10,1,3)</f>
        <v>LRFRPreSer</v>
      </c>
      <c r="P10" s="201">
        <f t="shared" si="1"/>
        <v>5</v>
      </c>
      <c r="Q10" s="199">
        <f t="shared" ref="Q10:R14" si="2">D10</f>
        <v>1</v>
      </c>
      <c r="R10" s="199">
        <f t="shared" si="2"/>
        <v>0.8</v>
      </c>
      <c r="S10" s="242" t="str">
        <f>MID(F10,1,2)&amp;": good cond."</f>
        <v>NA: good cond.</v>
      </c>
      <c r="T10" s="242" t="str">
        <f t="shared" ref="T10:U10" si="3">MID(G10,1,2)&amp;": good cond."</f>
        <v>NA: good cond.</v>
      </c>
      <c r="U10" s="243" t="str">
        <f t="shared" si="3"/>
        <v>NA: good cond.</v>
      </c>
      <c r="V10" s="196"/>
      <c r="W10" s="196"/>
    </row>
    <row r="11" spans="1:26" ht="24.95" customHeight="1">
      <c r="A11" s="103"/>
      <c r="B11" s="670" t="s">
        <v>231</v>
      </c>
      <c r="C11" s="80" t="s">
        <v>214</v>
      </c>
      <c r="D11" s="71" t="s">
        <v>222</v>
      </c>
      <c r="E11" s="72">
        <v>1.75</v>
      </c>
      <c r="F11" s="72">
        <v>1.35</v>
      </c>
      <c r="G11" s="72">
        <v>1.35</v>
      </c>
      <c r="H11" s="73">
        <v>1.35</v>
      </c>
      <c r="M11" s="754" t="s">
        <v>231</v>
      </c>
      <c r="N11" s="302" t="s">
        <v>214</v>
      </c>
      <c r="O11" s="213" t="str">
        <f>"LRFR"&amp;MID(B11,1,3)&amp;MID(C11,1,3)</f>
        <v>LRFRPosStr</v>
      </c>
      <c r="P11" s="201">
        <f t="shared" si="1"/>
        <v>6</v>
      </c>
      <c r="Q11" s="199" t="str">
        <f t="shared" si="2"/>
        <v>1.25/0.90</v>
      </c>
      <c r="R11" s="199">
        <f t="shared" si="2"/>
        <v>1.75</v>
      </c>
      <c r="S11" s="199">
        <f t="shared" ref="S11:U14" si="4">F11</f>
        <v>1.35</v>
      </c>
      <c r="T11" s="199">
        <f t="shared" si="4"/>
        <v>1.35</v>
      </c>
      <c r="U11" s="214">
        <f t="shared" si="4"/>
        <v>1.35</v>
      </c>
      <c r="V11" s="196"/>
      <c r="W11" s="196"/>
    </row>
    <row r="12" spans="1:26" ht="24.95" customHeight="1" thickBot="1">
      <c r="A12" s="103"/>
      <c r="B12" s="671"/>
      <c r="C12" s="81" t="s">
        <v>215</v>
      </c>
      <c r="D12" s="93">
        <v>1</v>
      </c>
      <c r="E12" s="94">
        <v>0.8</v>
      </c>
      <c r="F12" s="94">
        <v>0.8</v>
      </c>
      <c r="G12" s="94">
        <v>0.8</v>
      </c>
      <c r="H12" s="96">
        <v>0.7</v>
      </c>
      <c r="M12" s="755"/>
      <c r="N12" s="303" t="s">
        <v>215</v>
      </c>
      <c r="O12" s="213" t="str">
        <f>"LRFR"&amp;MID(B11,1,3)&amp;MID(C12,1,3)</f>
        <v>LRFRPosSer</v>
      </c>
      <c r="P12" s="201">
        <f t="shared" si="1"/>
        <v>7</v>
      </c>
      <c r="Q12" s="199">
        <f t="shared" si="2"/>
        <v>1</v>
      </c>
      <c r="R12" s="199">
        <f t="shared" si="2"/>
        <v>0.8</v>
      </c>
      <c r="S12" s="199">
        <f t="shared" si="4"/>
        <v>0.8</v>
      </c>
      <c r="T12" s="199">
        <f t="shared" si="4"/>
        <v>0.8</v>
      </c>
      <c r="U12" s="214">
        <f t="shared" si="4"/>
        <v>0.7</v>
      </c>
      <c r="V12" s="196"/>
      <c r="W12" s="196"/>
    </row>
    <row r="13" spans="1:26" ht="24.95" customHeight="1">
      <c r="A13" s="103"/>
      <c r="B13" s="670" t="s">
        <v>128</v>
      </c>
      <c r="C13" s="80" t="s">
        <v>214</v>
      </c>
      <c r="D13" s="71" t="s">
        <v>222</v>
      </c>
      <c r="E13" s="72">
        <v>1.75</v>
      </c>
      <c r="F13" s="72">
        <v>1.35</v>
      </c>
      <c r="G13" s="72">
        <v>1.35</v>
      </c>
      <c r="H13" s="73">
        <v>1.35</v>
      </c>
      <c r="M13" s="754" t="s">
        <v>128</v>
      </c>
      <c r="N13" s="302" t="s">
        <v>214</v>
      </c>
      <c r="O13" s="213" t="str">
        <f>"LRFR"&amp;MID(B13,1,3)&amp;MID(C13,1,3)</f>
        <v>LRFRTimStr</v>
      </c>
      <c r="P13" s="201">
        <f t="shared" si="1"/>
        <v>8</v>
      </c>
      <c r="Q13" s="199" t="str">
        <f t="shared" si="2"/>
        <v>1.25/0.90</v>
      </c>
      <c r="R13" s="199">
        <f t="shared" si="2"/>
        <v>1.75</v>
      </c>
      <c r="S13" s="199">
        <f t="shared" si="4"/>
        <v>1.35</v>
      </c>
      <c r="T13" s="199">
        <f t="shared" si="4"/>
        <v>1.35</v>
      </c>
      <c r="U13" s="214">
        <f t="shared" si="4"/>
        <v>1.35</v>
      </c>
      <c r="V13" s="196"/>
      <c r="W13" s="196"/>
    </row>
    <row r="14" spans="1:26" ht="24.95" customHeight="1" thickBot="1">
      <c r="A14" s="103"/>
      <c r="B14" s="671"/>
      <c r="C14" s="81" t="s">
        <v>215</v>
      </c>
      <c r="D14" s="93">
        <v>1</v>
      </c>
      <c r="E14" s="94">
        <v>1</v>
      </c>
      <c r="F14" s="94">
        <v>1</v>
      </c>
      <c r="G14" s="94">
        <v>1</v>
      </c>
      <c r="H14" s="96">
        <v>1</v>
      </c>
      <c r="M14" s="755"/>
      <c r="N14" s="303" t="s">
        <v>215</v>
      </c>
      <c r="O14" s="215" t="str">
        <f>"LRFR"&amp;MID(B13,1,3)&amp;MID(C14,1,3)</f>
        <v>LRFRTimSer</v>
      </c>
      <c r="P14" s="216">
        <f t="shared" si="1"/>
        <v>9</v>
      </c>
      <c r="Q14" s="217">
        <f t="shared" si="2"/>
        <v>1</v>
      </c>
      <c r="R14" s="217">
        <f t="shared" si="2"/>
        <v>1</v>
      </c>
      <c r="S14" s="217">
        <f t="shared" si="4"/>
        <v>1</v>
      </c>
      <c r="T14" s="217">
        <f t="shared" si="4"/>
        <v>1</v>
      </c>
      <c r="U14" s="218">
        <f t="shared" si="4"/>
        <v>1</v>
      </c>
      <c r="V14" s="196"/>
      <c r="W14" s="196"/>
    </row>
    <row r="15" spans="1:26" ht="24.95" customHeight="1">
      <c r="B15" s="673" t="s">
        <v>150</v>
      </c>
      <c r="C15" s="673"/>
      <c r="D15" s="673"/>
      <c r="E15" s="673"/>
      <c r="F15" s="673"/>
      <c r="G15" s="673"/>
      <c r="H15" s="673"/>
      <c r="I15" s="673"/>
      <c r="J15" s="673"/>
      <c r="K15" s="673"/>
      <c r="M15" s="139"/>
      <c r="N15" s="139"/>
      <c r="O15" s="139"/>
      <c r="P15" s="201">
        <f t="shared" si="1"/>
        <v>10</v>
      </c>
      <c r="Q15" s="198"/>
      <c r="R15" s="198"/>
      <c r="S15" s="198"/>
      <c r="T15" s="198"/>
      <c r="U15" s="198"/>
      <c r="V15" s="196"/>
      <c r="W15" s="196"/>
    </row>
    <row r="16" spans="1:26" ht="24.95" customHeight="1">
      <c r="B16" s="673" t="s">
        <v>151</v>
      </c>
      <c r="C16" s="673"/>
      <c r="D16" s="673"/>
      <c r="E16" s="673"/>
      <c r="F16" s="673"/>
      <c r="G16" s="673"/>
      <c r="H16" s="673"/>
      <c r="I16" s="673"/>
      <c r="J16" s="673"/>
      <c r="K16" s="673"/>
      <c r="M16" s="139"/>
      <c r="N16" s="139"/>
      <c r="O16" s="139"/>
      <c r="P16" s="201">
        <f t="shared" si="1"/>
        <v>11</v>
      </c>
      <c r="Q16" s="198"/>
      <c r="R16" s="198"/>
      <c r="S16" s="198"/>
      <c r="T16" s="198"/>
      <c r="U16" s="198"/>
      <c r="V16" s="196"/>
      <c r="W16" s="196"/>
    </row>
    <row r="17" spans="2:23" ht="24.95" customHeight="1">
      <c r="B17" s="673" t="s">
        <v>229</v>
      </c>
      <c r="C17" s="673"/>
      <c r="D17" s="673"/>
      <c r="E17" s="673"/>
      <c r="F17" s="673"/>
      <c r="G17" s="673"/>
      <c r="H17" s="673"/>
      <c r="I17" s="673"/>
      <c r="J17" s="673"/>
      <c r="K17" s="673"/>
      <c r="M17" s="139"/>
      <c r="N17" s="139"/>
      <c r="O17" s="139"/>
      <c r="P17" s="201">
        <f t="shared" si="1"/>
        <v>12</v>
      </c>
      <c r="Q17" s="198"/>
      <c r="R17" s="198"/>
      <c r="S17" s="198"/>
      <c r="T17" s="198"/>
      <c r="U17" s="198"/>
      <c r="V17" s="196"/>
      <c r="W17" s="196"/>
    </row>
    <row r="18" spans="2:23" ht="24.95" customHeight="1">
      <c r="B18" s="673" t="s">
        <v>310</v>
      </c>
      <c r="C18" s="673"/>
      <c r="D18" s="673"/>
      <c r="E18" s="673"/>
      <c r="F18" s="673"/>
      <c r="G18" s="673"/>
      <c r="H18" s="673"/>
      <c r="I18" s="187"/>
      <c r="J18" s="187"/>
      <c r="K18" s="187"/>
      <c r="L18" s="74"/>
      <c r="M18" s="200"/>
      <c r="N18" s="200"/>
      <c r="O18" s="200"/>
      <c r="P18" s="201">
        <f t="shared" si="1"/>
        <v>13</v>
      </c>
      <c r="Q18" s="198"/>
      <c r="R18" s="197"/>
      <c r="S18" s="197"/>
      <c r="T18" s="198"/>
      <c r="U18" s="198"/>
      <c r="V18" s="196"/>
      <c r="W18" s="196"/>
    </row>
    <row r="19" spans="2:23" ht="24.95" customHeight="1">
      <c r="B19" s="673"/>
      <c r="C19" s="673"/>
      <c r="D19" s="673"/>
      <c r="E19" s="673"/>
      <c r="F19" s="673"/>
      <c r="G19" s="673"/>
      <c r="H19" s="673"/>
      <c r="I19" s="187"/>
      <c r="J19" s="187"/>
      <c r="K19" s="187"/>
      <c r="L19" s="74"/>
      <c r="M19" s="200"/>
      <c r="N19" s="200"/>
      <c r="O19" s="200"/>
      <c r="P19" s="201">
        <f t="shared" si="1"/>
        <v>14</v>
      </c>
      <c r="Q19" s="198"/>
      <c r="R19" s="197"/>
      <c r="S19" s="197"/>
      <c r="T19" s="198"/>
      <c r="U19" s="198"/>
      <c r="V19" s="196"/>
      <c r="W19" s="196"/>
    </row>
    <row r="20" spans="2:23" ht="24.95" customHeight="1">
      <c r="B20" s="673"/>
      <c r="C20" s="673"/>
      <c r="D20" s="673"/>
      <c r="E20" s="673"/>
      <c r="F20" s="673"/>
      <c r="G20" s="673"/>
      <c r="H20" s="673"/>
      <c r="I20" s="118"/>
      <c r="J20" s="118"/>
      <c r="K20" s="118"/>
      <c r="L20" s="74"/>
      <c r="M20" s="200"/>
      <c r="N20" s="200"/>
      <c r="O20" s="200"/>
      <c r="P20" s="201">
        <f t="shared" si="1"/>
        <v>15</v>
      </c>
      <c r="Q20" s="198"/>
      <c r="R20" s="197"/>
      <c r="S20" s="197"/>
      <c r="T20" s="198"/>
      <c r="U20" s="198"/>
      <c r="V20" s="196"/>
      <c r="W20" s="196"/>
    </row>
    <row r="21" spans="2:23" ht="24.95" customHeight="1">
      <c r="B21" s="673"/>
      <c r="C21" s="673"/>
      <c r="D21" s="673"/>
      <c r="E21" s="673"/>
      <c r="F21" s="673"/>
      <c r="G21" s="673"/>
      <c r="H21" s="673"/>
      <c r="I21" s="118"/>
      <c r="J21" s="118"/>
      <c r="K21" s="118"/>
      <c r="L21" s="74"/>
      <c r="M21" s="200"/>
      <c r="N21" s="200"/>
      <c r="O21" s="200"/>
      <c r="P21" s="201">
        <f t="shared" si="1"/>
        <v>16</v>
      </c>
      <c r="Q21" s="198"/>
      <c r="R21" s="197"/>
      <c r="S21" s="197"/>
      <c r="T21" s="198"/>
      <c r="U21" s="198"/>
      <c r="V21" s="196"/>
      <c r="W21" s="196"/>
    </row>
    <row r="22" spans="2:23" ht="24.95" customHeight="1">
      <c r="B22" s="117" t="s">
        <v>232</v>
      </c>
      <c r="C22" s="118"/>
      <c r="D22" s="118"/>
      <c r="E22" s="118"/>
      <c r="F22" s="118"/>
      <c r="G22" s="118"/>
      <c r="H22" s="118"/>
      <c r="I22" s="118"/>
      <c r="J22" s="118"/>
      <c r="K22" s="118"/>
      <c r="L22" s="74"/>
      <c r="M22" s="200"/>
      <c r="N22" s="200"/>
      <c r="O22" s="200"/>
      <c r="P22" s="201">
        <f t="shared" si="1"/>
        <v>17</v>
      </c>
      <c r="Q22" s="198"/>
      <c r="R22" s="197"/>
      <c r="S22" s="197"/>
      <c r="T22" s="198"/>
      <c r="U22" s="198"/>
      <c r="V22" s="196"/>
      <c r="W22" s="196"/>
    </row>
    <row r="23" spans="2:23" ht="24.95" customHeight="1">
      <c r="B23" s="117"/>
      <c r="C23" s="118"/>
      <c r="D23" s="118"/>
      <c r="E23" s="118"/>
      <c r="F23" s="118"/>
      <c r="G23" s="118"/>
      <c r="H23" s="118"/>
      <c r="I23" s="118"/>
      <c r="J23" s="118"/>
      <c r="K23" s="118"/>
      <c r="L23" s="74"/>
      <c r="M23" s="200"/>
      <c r="N23" s="200"/>
      <c r="O23" s="200"/>
      <c r="P23" s="201">
        <f t="shared" si="1"/>
        <v>18</v>
      </c>
      <c r="Q23" s="198"/>
      <c r="R23" s="197"/>
      <c r="S23" s="197"/>
      <c r="T23" s="198"/>
      <c r="U23" s="198"/>
      <c r="V23" s="196"/>
      <c r="W23" s="196"/>
    </row>
    <row r="24" spans="2:23" ht="24.95" customHeight="1">
      <c r="B24" s="156" t="s">
        <v>268</v>
      </c>
      <c r="C24" s="68"/>
      <c r="D24" s="68"/>
      <c r="L24" s="74"/>
      <c r="M24" s="200"/>
      <c r="N24" s="200"/>
      <c r="O24" s="200"/>
      <c r="P24" s="201">
        <f t="shared" si="1"/>
        <v>19</v>
      </c>
      <c r="Q24" s="198"/>
      <c r="R24" s="197"/>
      <c r="S24" s="197"/>
      <c r="T24" s="198"/>
      <c r="U24" s="198"/>
      <c r="V24" s="196"/>
      <c r="W24" s="196"/>
    </row>
    <row r="25" spans="2:23" ht="2.1" customHeight="1" thickBot="1">
      <c r="B25" s="100"/>
      <c r="C25" s="100"/>
      <c r="D25" s="100"/>
      <c r="E25" s="75"/>
      <c r="F25" s="75"/>
      <c r="G25" s="75"/>
      <c r="H25" s="75"/>
      <c r="I25" s="75"/>
      <c r="J25" s="75"/>
      <c r="K25" s="75"/>
      <c r="L25" s="74"/>
      <c r="M25" s="200"/>
      <c r="N25" s="200"/>
      <c r="O25" s="200"/>
      <c r="P25" s="201">
        <f t="shared" si="1"/>
        <v>20</v>
      </c>
      <c r="Q25" s="198"/>
      <c r="R25" s="197"/>
      <c r="S25" s="197"/>
      <c r="T25" s="198"/>
      <c r="U25" s="198"/>
      <c r="V25" s="196"/>
      <c r="W25" s="196"/>
    </row>
    <row r="26" spans="2:23" ht="24.95" customHeight="1" thickBot="1">
      <c r="B26" s="674" t="s">
        <v>148</v>
      </c>
      <c r="C26" s="678" t="s">
        <v>123</v>
      </c>
      <c r="D26" s="678" t="s">
        <v>238</v>
      </c>
      <c r="E26" s="130" t="s">
        <v>0</v>
      </c>
      <c r="F26" s="131" t="s">
        <v>0</v>
      </c>
      <c r="L26" s="74"/>
      <c r="M26" s="200"/>
      <c r="N26" s="200"/>
      <c r="O26" s="200"/>
      <c r="P26" s="201">
        <f t="shared" si="1"/>
        <v>21</v>
      </c>
      <c r="Q26" s="198"/>
      <c r="R26" s="197"/>
      <c r="S26" s="197"/>
      <c r="T26" s="198"/>
      <c r="U26" s="198"/>
      <c r="V26" s="196"/>
      <c r="W26" s="196"/>
    </row>
    <row r="27" spans="2:23" ht="24.95" customHeight="1" thickBot="1">
      <c r="B27" s="675"/>
      <c r="C27" s="679"/>
      <c r="D27" s="679"/>
      <c r="E27" s="132" t="s">
        <v>142</v>
      </c>
      <c r="F27" s="133" t="s">
        <v>143</v>
      </c>
      <c r="M27" s="760" t="s">
        <v>250</v>
      </c>
      <c r="N27" s="761"/>
      <c r="O27" s="221" t="s">
        <v>250</v>
      </c>
      <c r="P27" s="210">
        <f t="shared" si="1"/>
        <v>22</v>
      </c>
      <c r="Q27" s="211" t="s">
        <v>212</v>
      </c>
      <c r="R27" s="211" t="s">
        <v>142</v>
      </c>
      <c r="S27" s="211" t="s">
        <v>143</v>
      </c>
      <c r="T27" s="211" t="s">
        <v>24</v>
      </c>
      <c r="U27" s="212" t="s">
        <v>25</v>
      </c>
      <c r="V27" s="196"/>
      <c r="W27" s="196"/>
    </row>
    <row r="28" spans="2:23" ht="24.95" customHeight="1">
      <c r="B28" s="676" t="s">
        <v>122</v>
      </c>
      <c r="C28" s="134" t="s">
        <v>214</v>
      </c>
      <c r="D28" s="124">
        <v>1.3</v>
      </c>
      <c r="E28" s="124">
        <v>2.17</v>
      </c>
      <c r="F28" s="125">
        <v>1.3</v>
      </c>
      <c r="M28" s="774" t="s">
        <v>182</v>
      </c>
      <c r="N28" s="311" t="s">
        <v>214</v>
      </c>
      <c r="O28" s="213" t="str">
        <f>"LFR "&amp;MID(B28,1,3)&amp;MID(C28,1,3)</f>
        <v>LFR SteStr</v>
      </c>
      <c r="P28" s="201">
        <f t="shared" si="1"/>
        <v>23</v>
      </c>
      <c r="Q28" s="199">
        <f t="shared" ref="Q28:S34" si="5">D28</f>
        <v>1.3</v>
      </c>
      <c r="R28" s="199">
        <f t="shared" si="5"/>
        <v>2.17</v>
      </c>
      <c r="S28" s="199">
        <f t="shared" si="5"/>
        <v>1.3</v>
      </c>
      <c r="T28" s="199">
        <f t="shared" ref="T28:T37" si="6">S28</f>
        <v>1.3</v>
      </c>
      <c r="U28" s="214" t="s">
        <v>23</v>
      </c>
      <c r="V28" s="196"/>
      <c r="W28" s="196"/>
    </row>
    <row r="29" spans="2:23" ht="24.95" customHeight="1">
      <c r="B29" s="676"/>
      <c r="C29" s="134" t="s">
        <v>215</v>
      </c>
      <c r="D29" s="124">
        <v>1</v>
      </c>
      <c r="E29" s="124">
        <v>1.67</v>
      </c>
      <c r="F29" s="125">
        <v>1</v>
      </c>
      <c r="M29" s="775"/>
      <c r="N29" s="304" t="s">
        <v>215</v>
      </c>
      <c r="O29" s="213" t="str">
        <f>"LFR "&amp;MID(B28,1,3)&amp;MID(C29,1,3)</f>
        <v>LFR SteSer</v>
      </c>
      <c r="P29" s="201">
        <f t="shared" si="1"/>
        <v>24</v>
      </c>
      <c r="Q29" s="199">
        <f t="shared" si="5"/>
        <v>1</v>
      </c>
      <c r="R29" s="199">
        <f t="shared" si="5"/>
        <v>1.67</v>
      </c>
      <c r="S29" s="199">
        <f t="shared" si="5"/>
        <v>1</v>
      </c>
      <c r="T29" s="199">
        <f t="shared" si="6"/>
        <v>1</v>
      </c>
      <c r="U29" s="214" t="s">
        <v>23</v>
      </c>
      <c r="V29" s="196"/>
      <c r="W29" s="196"/>
    </row>
    <row r="30" spans="2:23" ht="24.95" customHeight="1">
      <c r="B30" s="676" t="s">
        <v>149</v>
      </c>
      <c r="C30" s="134" t="s">
        <v>214</v>
      </c>
      <c r="D30" s="124">
        <v>1.3</v>
      </c>
      <c r="E30" s="124">
        <v>2.17</v>
      </c>
      <c r="F30" s="125">
        <v>1.3</v>
      </c>
      <c r="M30" s="775" t="s">
        <v>149</v>
      </c>
      <c r="N30" s="304" t="s">
        <v>214</v>
      </c>
      <c r="O30" s="213" t="str">
        <f>"LFR "&amp;MID(B30,1,3)&amp;MID(C30,1,3)</f>
        <v>LFR ReiStr</v>
      </c>
      <c r="P30" s="201">
        <f t="shared" si="1"/>
        <v>25</v>
      </c>
      <c r="Q30" s="199">
        <f t="shared" si="5"/>
        <v>1.3</v>
      </c>
      <c r="R30" s="199">
        <f t="shared" si="5"/>
        <v>2.17</v>
      </c>
      <c r="S30" s="199">
        <f t="shared" si="5"/>
        <v>1.3</v>
      </c>
      <c r="T30" s="199">
        <f t="shared" si="6"/>
        <v>1.3</v>
      </c>
      <c r="U30" s="214" t="s">
        <v>23</v>
      </c>
      <c r="V30" s="196"/>
      <c r="W30" s="196"/>
    </row>
    <row r="31" spans="2:23" ht="24.95" customHeight="1">
      <c r="B31" s="676"/>
      <c r="C31" s="134" t="s">
        <v>215</v>
      </c>
      <c r="D31" s="309" t="s">
        <v>23</v>
      </c>
      <c r="E31" s="309" t="s">
        <v>23</v>
      </c>
      <c r="F31" s="310" t="s">
        <v>23</v>
      </c>
      <c r="M31" s="775"/>
      <c r="N31" s="304" t="s">
        <v>215</v>
      </c>
      <c r="O31" s="213" t="str">
        <f>"LFR "&amp;MID(B30,1,3)&amp;MID(C31,1,3)</f>
        <v>LFR ReiSer</v>
      </c>
      <c r="P31" s="201">
        <f t="shared" si="1"/>
        <v>26</v>
      </c>
      <c r="Q31" s="199" t="str">
        <f t="shared" si="5"/>
        <v>NA</v>
      </c>
      <c r="R31" s="199" t="str">
        <f t="shared" si="5"/>
        <v>NA</v>
      </c>
      <c r="S31" s="199" t="str">
        <f t="shared" si="5"/>
        <v>NA</v>
      </c>
      <c r="T31" s="199" t="str">
        <f t="shared" si="6"/>
        <v>NA</v>
      </c>
      <c r="U31" s="214" t="s">
        <v>23</v>
      </c>
      <c r="V31" s="196"/>
      <c r="W31" s="196"/>
    </row>
    <row r="32" spans="2:23" ht="24.95" customHeight="1">
      <c r="B32" s="676" t="s">
        <v>307</v>
      </c>
      <c r="C32" s="134" t="s">
        <v>214</v>
      </c>
      <c r="D32" s="124">
        <v>1.3</v>
      </c>
      <c r="E32" s="124">
        <v>2.17</v>
      </c>
      <c r="F32" s="125">
        <v>1.3</v>
      </c>
      <c r="M32" s="775" t="s">
        <v>183</v>
      </c>
      <c r="N32" s="304" t="s">
        <v>214</v>
      </c>
      <c r="O32" s="213" t="str">
        <f>"LFR "&amp;MID(B32,1,3)&amp;MID(C32,1,3)</f>
        <v>LFR PreStr</v>
      </c>
      <c r="P32" s="201">
        <f t="shared" si="1"/>
        <v>27</v>
      </c>
      <c r="Q32" s="199">
        <f t="shared" si="5"/>
        <v>1.3</v>
      </c>
      <c r="R32" s="199">
        <f t="shared" si="5"/>
        <v>2.17</v>
      </c>
      <c r="S32" s="199">
        <f t="shared" si="5"/>
        <v>1.3</v>
      </c>
      <c r="T32" s="199">
        <f t="shared" si="6"/>
        <v>1.3</v>
      </c>
      <c r="U32" s="214" t="s">
        <v>23</v>
      </c>
      <c r="V32" s="196"/>
      <c r="W32" s="196"/>
    </row>
    <row r="33" spans="2:23" ht="24.95" customHeight="1">
      <c r="B33" s="676"/>
      <c r="C33" s="134" t="s">
        <v>215</v>
      </c>
      <c r="D33" s="124">
        <v>1</v>
      </c>
      <c r="E33" s="124">
        <v>1</v>
      </c>
      <c r="F33" s="310" t="s">
        <v>23</v>
      </c>
      <c r="M33" s="775"/>
      <c r="N33" s="304" t="s">
        <v>215</v>
      </c>
      <c r="O33" s="213" t="str">
        <f>"LFR "&amp;MID(B32,1,3)&amp;MID(C33,1,3)</f>
        <v>LFR PreSer</v>
      </c>
      <c r="P33" s="201">
        <f t="shared" si="1"/>
        <v>28</v>
      </c>
      <c r="Q33" s="199">
        <f t="shared" si="5"/>
        <v>1</v>
      </c>
      <c r="R33" s="199">
        <f t="shared" si="5"/>
        <v>1</v>
      </c>
      <c r="S33" s="242" t="str">
        <f t="shared" si="5"/>
        <v>NA</v>
      </c>
      <c r="T33" s="242" t="str">
        <f t="shared" si="6"/>
        <v>NA</v>
      </c>
      <c r="U33" s="214" t="str">
        <f>S33</f>
        <v>NA</v>
      </c>
      <c r="V33" s="196"/>
      <c r="W33" s="196"/>
    </row>
    <row r="34" spans="2:23" ht="24.95" customHeight="1">
      <c r="B34" s="676" t="s">
        <v>308</v>
      </c>
      <c r="C34" s="134" t="s">
        <v>214</v>
      </c>
      <c r="D34" s="124">
        <v>1.3</v>
      </c>
      <c r="E34" s="124">
        <v>2.17</v>
      </c>
      <c r="F34" s="125">
        <v>1.3</v>
      </c>
      <c r="M34" s="775" t="s">
        <v>308</v>
      </c>
      <c r="N34" s="304" t="s">
        <v>214</v>
      </c>
      <c r="O34" s="213" t="str">
        <f>"LFR "&amp;MID(B34,1,3)&amp;MID(C34,1,3)</f>
        <v>LFR PosStr</v>
      </c>
      <c r="P34" s="201">
        <f t="shared" si="1"/>
        <v>29</v>
      </c>
      <c r="Q34" s="199">
        <f t="shared" si="5"/>
        <v>1.3</v>
      </c>
      <c r="R34" s="199">
        <f t="shared" si="5"/>
        <v>2.17</v>
      </c>
      <c r="S34" s="199">
        <f t="shared" si="5"/>
        <v>1.3</v>
      </c>
      <c r="T34" s="199">
        <f t="shared" si="6"/>
        <v>1.3</v>
      </c>
      <c r="U34" s="214" t="s">
        <v>23</v>
      </c>
      <c r="V34" s="196"/>
      <c r="W34" s="196"/>
    </row>
    <row r="35" spans="2:23" ht="24.95" customHeight="1">
      <c r="B35" s="676"/>
      <c r="C35" s="134" t="s">
        <v>215</v>
      </c>
      <c r="D35" s="124">
        <v>1</v>
      </c>
      <c r="E35" s="124">
        <v>1</v>
      </c>
      <c r="F35" s="310" t="s">
        <v>23</v>
      </c>
      <c r="M35" s="775"/>
      <c r="N35" s="304" t="s">
        <v>215</v>
      </c>
      <c r="O35" s="213" t="str">
        <f>"LFR "&amp;MID(B34,1,3)&amp;MID(C35,1,3)</f>
        <v>LFR PosSer</v>
      </c>
      <c r="P35" s="201">
        <f t="shared" si="1"/>
        <v>30</v>
      </c>
      <c r="Q35" s="199">
        <f t="shared" ref="Q35" si="7">D35</f>
        <v>1</v>
      </c>
      <c r="R35" s="199">
        <f t="shared" ref="R35:S37" si="8">E35</f>
        <v>1</v>
      </c>
      <c r="S35" s="199" t="str">
        <f t="shared" si="8"/>
        <v>NA</v>
      </c>
      <c r="T35" s="199" t="str">
        <f t="shared" si="6"/>
        <v>NA</v>
      </c>
      <c r="U35" s="214" t="s">
        <v>23</v>
      </c>
      <c r="V35" s="196"/>
      <c r="W35" s="196"/>
    </row>
    <row r="36" spans="2:23" ht="24.95" customHeight="1">
      <c r="B36" s="676" t="s">
        <v>306</v>
      </c>
      <c r="C36" s="134" t="s">
        <v>214</v>
      </c>
      <c r="D36" s="309" t="s">
        <v>23</v>
      </c>
      <c r="E36" s="309" t="s">
        <v>23</v>
      </c>
      <c r="F36" s="310" t="s">
        <v>23</v>
      </c>
      <c r="M36" s="775" t="s">
        <v>184</v>
      </c>
      <c r="N36" s="304" t="s">
        <v>214</v>
      </c>
      <c r="O36" s="213" t="str">
        <f>"LFR "&amp;MID(B36,1,3)&amp;MID(C36,1,3)</f>
        <v>LFR TimStr</v>
      </c>
      <c r="P36" s="201">
        <f t="shared" si="1"/>
        <v>31</v>
      </c>
      <c r="Q36" s="199" t="str">
        <f>D36</f>
        <v>NA</v>
      </c>
      <c r="R36" s="199" t="str">
        <f t="shared" si="8"/>
        <v>NA</v>
      </c>
      <c r="S36" s="199" t="str">
        <f t="shared" si="8"/>
        <v>NA</v>
      </c>
      <c r="T36" s="199" t="str">
        <f t="shared" si="6"/>
        <v>NA</v>
      </c>
      <c r="U36" s="214" t="s">
        <v>23</v>
      </c>
      <c r="V36" s="196"/>
      <c r="W36" s="196"/>
    </row>
    <row r="37" spans="2:23" ht="24.95" customHeight="1" thickBot="1">
      <c r="B37" s="677"/>
      <c r="C37" s="135" t="s">
        <v>215</v>
      </c>
      <c r="D37" s="136" t="s">
        <v>23</v>
      </c>
      <c r="E37" s="136" t="s">
        <v>23</v>
      </c>
      <c r="F37" s="137" t="s">
        <v>23</v>
      </c>
      <c r="M37" s="776"/>
      <c r="N37" s="305" t="s">
        <v>215</v>
      </c>
      <c r="O37" s="215" t="str">
        <f>"LFR "&amp;MID(B36,1,3)&amp;MID(C37,1,3)</f>
        <v>LFR TimSer</v>
      </c>
      <c r="P37" s="216">
        <f t="shared" si="1"/>
        <v>32</v>
      </c>
      <c r="Q37" s="217" t="str">
        <f>D37</f>
        <v>NA</v>
      </c>
      <c r="R37" s="217" t="str">
        <f t="shared" si="8"/>
        <v>NA</v>
      </c>
      <c r="S37" s="217" t="str">
        <f t="shared" si="8"/>
        <v>NA</v>
      </c>
      <c r="T37" s="217" t="str">
        <f t="shared" si="6"/>
        <v>NA</v>
      </c>
      <c r="U37" s="218" t="s">
        <v>23</v>
      </c>
      <c r="V37" s="196"/>
      <c r="W37" s="196"/>
    </row>
    <row r="38" spans="2:23" ht="24.95" customHeight="1">
      <c r="B38" s="673" t="s">
        <v>309</v>
      </c>
      <c r="C38" s="673"/>
      <c r="D38" s="673"/>
      <c r="E38" s="673"/>
      <c r="F38" s="673"/>
      <c r="G38" s="673"/>
      <c r="H38" s="673"/>
      <c r="I38" s="673"/>
      <c r="J38" s="673"/>
      <c r="K38" s="673"/>
      <c r="L38" s="74"/>
      <c r="M38" s="200"/>
      <c r="N38" s="200"/>
      <c r="O38" s="200"/>
      <c r="P38" s="201">
        <f t="shared" si="1"/>
        <v>33</v>
      </c>
      <c r="Q38" s="198"/>
      <c r="R38" s="197"/>
      <c r="S38" s="197"/>
      <c r="T38" s="198"/>
      <c r="U38" s="198"/>
      <c r="V38" s="196"/>
      <c r="W38" s="196"/>
    </row>
    <row r="39" spans="2:23" ht="24.95" customHeight="1">
      <c r="B39" s="673" t="s">
        <v>151</v>
      </c>
      <c r="C39" s="673"/>
      <c r="D39" s="673"/>
      <c r="E39" s="673"/>
      <c r="F39" s="673"/>
      <c r="G39" s="673"/>
      <c r="H39" s="673"/>
      <c r="I39" s="673"/>
      <c r="J39" s="673"/>
      <c r="K39" s="673"/>
      <c r="L39" s="74"/>
      <c r="M39" s="200"/>
      <c r="N39" s="200"/>
      <c r="O39" s="200"/>
      <c r="P39" s="201">
        <f t="shared" si="1"/>
        <v>34</v>
      </c>
      <c r="Q39" s="198"/>
      <c r="R39" s="197"/>
      <c r="S39" s="197"/>
      <c r="T39" s="198"/>
      <c r="U39" s="198"/>
      <c r="V39" s="196"/>
      <c r="W39" s="196"/>
    </row>
    <row r="40" spans="2:23" ht="24.95" customHeight="1">
      <c r="B40" s="117" t="s">
        <v>318</v>
      </c>
      <c r="C40" s="183"/>
      <c r="D40" s="183"/>
      <c r="E40" s="183"/>
      <c r="F40" s="183"/>
      <c r="G40" s="183"/>
      <c r="H40" s="183"/>
      <c r="I40" s="183"/>
      <c r="J40" s="183"/>
      <c r="K40" s="183"/>
      <c r="L40" s="74"/>
      <c r="M40" s="200"/>
      <c r="N40" s="200"/>
      <c r="O40" s="200"/>
      <c r="P40" s="201">
        <f t="shared" si="1"/>
        <v>35</v>
      </c>
      <c r="Q40" s="198"/>
      <c r="R40" s="197"/>
      <c r="S40" s="197"/>
      <c r="T40" s="198"/>
      <c r="U40" s="198"/>
      <c r="V40" s="196"/>
      <c r="W40" s="196"/>
    </row>
    <row r="41" spans="2:23" ht="24.95" customHeight="1">
      <c r="B41" s="673" t="s">
        <v>305</v>
      </c>
      <c r="C41" s="673"/>
      <c r="D41" s="673"/>
      <c r="E41" s="673"/>
      <c r="F41" s="673"/>
      <c r="G41" s="673"/>
      <c r="H41" s="673"/>
      <c r="I41" s="673"/>
      <c r="J41" s="673"/>
      <c r="K41" s="673"/>
      <c r="L41" s="74"/>
      <c r="M41" s="200"/>
      <c r="N41" s="200"/>
      <c r="O41" s="200"/>
      <c r="P41" s="201">
        <f t="shared" si="1"/>
        <v>36</v>
      </c>
      <c r="Q41" s="198"/>
      <c r="R41" s="197"/>
      <c r="S41" s="197"/>
      <c r="T41" s="198"/>
      <c r="U41" s="198"/>
      <c r="V41" s="196"/>
      <c r="W41" s="196"/>
    </row>
    <row r="42" spans="2:23" ht="24.95" customHeight="1">
      <c r="L42" s="74"/>
      <c r="M42" s="200"/>
      <c r="N42" s="200"/>
      <c r="O42" s="200"/>
      <c r="P42" s="201">
        <f t="shared" si="1"/>
        <v>37</v>
      </c>
      <c r="Q42" s="198"/>
      <c r="R42" s="197"/>
      <c r="S42" s="197"/>
      <c r="T42" s="198"/>
      <c r="U42" s="198"/>
      <c r="V42" s="196"/>
      <c r="W42" s="196"/>
    </row>
    <row r="43" spans="2:23" ht="24.95" customHeight="1">
      <c r="B43" s="191" t="s">
        <v>267</v>
      </c>
      <c r="C43" s="163"/>
      <c r="D43" s="163"/>
      <c r="E43" s="163"/>
      <c r="F43" s="163"/>
      <c r="G43" s="163"/>
      <c r="H43" s="163"/>
      <c r="I43" s="163"/>
      <c r="J43" s="163"/>
      <c r="K43" s="163"/>
      <c r="L43" s="74"/>
      <c r="M43" s="200"/>
      <c r="N43" s="200"/>
      <c r="O43" s="200"/>
      <c r="P43" s="201">
        <f t="shared" si="1"/>
        <v>38</v>
      </c>
      <c r="Q43" s="198"/>
      <c r="R43" s="197"/>
      <c r="S43" s="197"/>
      <c r="T43" s="198"/>
      <c r="U43" s="198"/>
      <c r="V43" s="196"/>
      <c r="W43" s="196"/>
    </row>
    <row r="44" spans="2:23" ht="2.1" customHeight="1" thickBot="1">
      <c r="B44" s="191"/>
      <c r="C44" s="183"/>
      <c r="D44" s="183"/>
      <c r="E44" s="183"/>
      <c r="F44" s="183"/>
      <c r="G44" s="183"/>
      <c r="H44" s="183"/>
      <c r="I44" s="183"/>
      <c r="J44" s="183"/>
      <c r="K44" s="183"/>
      <c r="L44" s="74"/>
      <c r="M44" s="200"/>
      <c r="N44" s="200"/>
      <c r="O44" s="200"/>
      <c r="P44" s="201">
        <f t="shared" si="1"/>
        <v>39</v>
      </c>
      <c r="Q44" s="198"/>
      <c r="R44" s="197"/>
      <c r="S44" s="197"/>
      <c r="T44" s="198"/>
      <c r="U44" s="198"/>
      <c r="V44" s="196"/>
      <c r="W44" s="196"/>
    </row>
    <row r="45" spans="2:23" ht="30" customHeight="1" thickBot="1">
      <c r="B45" s="713" t="s">
        <v>255</v>
      </c>
      <c r="C45" s="714"/>
      <c r="D45" s="722" t="s">
        <v>224</v>
      </c>
      <c r="E45" s="724" t="s">
        <v>253</v>
      </c>
      <c r="F45" s="672"/>
      <c r="G45" s="672"/>
      <c r="H45" s="672"/>
      <c r="I45" s="672"/>
      <c r="J45" s="672"/>
      <c r="K45" s="672"/>
      <c r="L45" s="74"/>
      <c r="M45" s="777" t="s">
        <v>283</v>
      </c>
      <c r="N45" s="778"/>
      <c r="O45" s="223" t="s">
        <v>282</v>
      </c>
      <c r="P45" s="207">
        <f t="shared" si="1"/>
        <v>40</v>
      </c>
      <c r="Q45" s="208">
        <v>1</v>
      </c>
      <c r="R45" s="208">
        <v>1</v>
      </c>
      <c r="S45" s="208">
        <v>1</v>
      </c>
      <c r="T45" s="208">
        <v>1</v>
      </c>
      <c r="U45" s="209" t="s">
        <v>23</v>
      </c>
      <c r="V45" s="196"/>
      <c r="W45" s="196"/>
    </row>
    <row r="46" spans="2:23" ht="30" customHeight="1" thickBot="1">
      <c r="B46" s="715"/>
      <c r="C46" s="716"/>
      <c r="D46" s="723"/>
      <c r="E46" s="725"/>
      <c r="F46" s="672"/>
      <c r="G46" s="672"/>
      <c r="H46" s="672"/>
      <c r="I46" s="672"/>
      <c r="J46" s="672"/>
      <c r="K46" s="672"/>
      <c r="L46" s="74"/>
      <c r="M46" s="779"/>
      <c r="N46" s="780"/>
      <c r="O46" s="223" t="s">
        <v>23</v>
      </c>
      <c r="P46" s="207">
        <f t="shared" si="1"/>
        <v>41</v>
      </c>
      <c r="Q46" s="208" t="s">
        <v>23</v>
      </c>
      <c r="R46" s="208" t="s">
        <v>23</v>
      </c>
      <c r="S46" s="208" t="s">
        <v>23</v>
      </c>
      <c r="T46" s="208" t="s">
        <v>23</v>
      </c>
      <c r="U46" s="209" t="s">
        <v>23</v>
      </c>
      <c r="V46" s="196"/>
      <c r="W46" s="196"/>
    </row>
    <row r="47" spans="2:23" ht="30" customHeight="1" thickBot="1">
      <c r="B47" s="717"/>
      <c r="C47" s="718"/>
      <c r="D47" s="99" t="s">
        <v>223</v>
      </c>
      <c r="E47" s="79" t="s">
        <v>266</v>
      </c>
      <c r="F47" s="509"/>
      <c r="G47" s="509"/>
      <c r="H47" s="509"/>
      <c r="I47" s="510"/>
      <c r="J47" s="511"/>
      <c r="K47" s="511"/>
      <c r="L47" s="74"/>
      <c r="M47" s="781"/>
      <c r="N47" s="782"/>
      <c r="O47" s="222" t="s">
        <v>283</v>
      </c>
      <c r="P47" s="210">
        <f t="shared" si="1"/>
        <v>42</v>
      </c>
      <c r="Q47" s="211" t="s">
        <v>212</v>
      </c>
      <c r="R47" s="211" t="s">
        <v>142</v>
      </c>
      <c r="S47" s="211" t="s">
        <v>143</v>
      </c>
      <c r="T47" s="211" t="s">
        <v>24</v>
      </c>
      <c r="U47" s="212" t="s">
        <v>25</v>
      </c>
      <c r="V47" s="196"/>
      <c r="W47" s="196"/>
    </row>
    <row r="48" spans="2:23" ht="30" customHeight="1">
      <c r="B48" s="719" t="s">
        <v>213</v>
      </c>
      <c r="C48" s="84" t="s">
        <v>220</v>
      </c>
      <c r="D48" s="85" t="s">
        <v>218</v>
      </c>
      <c r="E48" s="73">
        <v>1.35</v>
      </c>
      <c r="F48" s="66"/>
      <c r="G48" s="66"/>
      <c r="H48" s="66"/>
      <c r="I48" s="66"/>
      <c r="J48" s="66"/>
      <c r="K48" s="66"/>
      <c r="L48" s="74"/>
      <c r="M48" s="791" t="s">
        <v>213</v>
      </c>
      <c r="N48" s="306" t="s">
        <v>220</v>
      </c>
      <c r="O48" s="213" t="str">
        <f>"LRFR"&amp;MID(B$48,1,3)&amp;MID(C48,1,3)</f>
        <v>LRFRLonStr</v>
      </c>
      <c r="P48" s="201">
        <f t="shared" si="1"/>
        <v>43</v>
      </c>
      <c r="Q48" s="199">
        <f t="shared" ref="Q48:Q53" si="9">E48</f>
        <v>1.35</v>
      </c>
      <c r="R48" s="199">
        <v>1.75</v>
      </c>
      <c r="S48" s="199">
        <v>1.35</v>
      </c>
      <c r="T48" s="199">
        <f t="shared" ref="T48:U53" si="10">S48</f>
        <v>1.35</v>
      </c>
      <c r="U48" s="214">
        <f t="shared" si="10"/>
        <v>1.35</v>
      </c>
      <c r="V48" s="196"/>
      <c r="W48" s="196"/>
    </row>
    <row r="49" spans="1:16384" ht="30" customHeight="1">
      <c r="B49" s="720"/>
      <c r="C49" s="164" t="s">
        <v>221</v>
      </c>
      <c r="D49" s="86" t="s">
        <v>225</v>
      </c>
      <c r="E49" s="184">
        <v>1.35</v>
      </c>
      <c r="F49" s="66"/>
      <c r="G49" s="66"/>
      <c r="H49" s="66"/>
      <c r="I49" s="66"/>
      <c r="J49" s="66"/>
      <c r="K49" s="66"/>
      <c r="L49" s="74"/>
      <c r="M49" s="792"/>
      <c r="N49" s="307" t="s">
        <v>221</v>
      </c>
      <c r="O49" s="213" t="str">
        <f>"LRFR"&amp;MID(B$48,1,3)&amp;MID(C49,1,3)</f>
        <v>LRFRLonStr</v>
      </c>
      <c r="P49" s="201">
        <f t="shared" si="1"/>
        <v>44</v>
      </c>
      <c r="Q49" s="199">
        <f t="shared" si="9"/>
        <v>1.35</v>
      </c>
      <c r="R49" s="199">
        <v>1.75</v>
      </c>
      <c r="S49" s="199">
        <v>1.35</v>
      </c>
      <c r="T49" s="199">
        <f t="shared" si="10"/>
        <v>1.35</v>
      </c>
      <c r="U49" s="214">
        <f t="shared" si="10"/>
        <v>1.35</v>
      </c>
      <c r="V49" s="196"/>
      <c r="W49" s="196"/>
    </row>
    <row r="50" spans="1:16384" ht="30" customHeight="1">
      <c r="B50" s="720"/>
      <c r="C50" s="164" t="s">
        <v>216</v>
      </c>
      <c r="D50" s="87" t="s">
        <v>233</v>
      </c>
      <c r="E50" s="184" t="s">
        <v>256</v>
      </c>
      <c r="F50" s="66"/>
      <c r="G50" s="66"/>
      <c r="H50" s="66"/>
      <c r="I50" s="66"/>
      <c r="J50" s="66"/>
      <c r="K50" s="66"/>
      <c r="L50" s="74"/>
      <c r="M50" s="792"/>
      <c r="N50" s="307" t="s">
        <v>216</v>
      </c>
      <c r="O50" s="213" t="str">
        <f>"LRFR"&amp;MID(B$48,1,3)&amp;MID(C50,1,3)</f>
        <v>LRFRLonSer</v>
      </c>
      <c r="P50" s="201">
        <f t="shared" si="1"/>
        <v>45</v>
      </c>
      <c r="Q50" s="199" t="str">
        <f t="shared" si="9"/>
        <v>0.90 SL2</v>
      </c>
      <c r="R50" s="199">
        <v>0.8</v>
      </c>
      <c r="S50" s="241" t="s">
        <v>406</v>
      </c>
      <c r="T50" s="199" t="str">
        <f t="shared" si="10"/>
        <v>0.90 SL</v>
      </c>
      <c r="U50" s="214" t="str">
        <f t="shared" si="10"/>
        <v>0.90 SL</v>
      </c>
      <c r="V50" s="196"/>
      <c r="W50" s="196"/>
    </row>
    <row r="51" spans="1:16384" ht="30" customHeight="1" thickBot="1">
      <c r="B51" s="721"/>
      <c r="C51" s="165" t="s">
        <v>217</v>
      </c>
      <c r="D51" s="88" t="s">
        <v>219</v>
      </c>
      <c r="E51" s="185" t="s">
        <v>256</v>
      </c>
      <c r="F51" s="66"/>
      <c r="G51" s="66"/>
      <c r="H51" s="66"/>
      <c r="I51" s="66"/>
      <c r="J51" s="66"/>
      <c r="K51" s="66"/>
      <c r="L51" s="74"/>
      <c r="M51" s="793"/>
      <c r="N51" s="308" t="s">
        <v>217</v>
      </c>
      <c r="O51" s="213" t="str">
        <f>"LRFR"&amp;MID(B$48,1,3)&amp;MID(C51,1,3)</f>
        <v>LRFRLonSer</v>
      </c>
      <c r="P51" s="201">
        <f t="shared" si="1"/>
        <v>46</v>
      </c>
      <c r="Q51" s="199" t="str">
        <f t="shared" si="9"/>
        <v>0.90 SL2</v>
      </c>
      <c r="R51" s="199">
        <v>0.8</v>
      </c>
      <c r="S51" s="241" t="s">
        <v>406</v>
      </c>
      <c r="T51" s="199" t="str">
        <f t="shared" si="10"/>
        <v>0.90 SL</v>
      </c>
      <c r="U51" s="214" t="str">
        <f t="shared" si="10"/>
        <v>0.90 SL</v>
      </c>
      <c r="V51" s="196"/>
      <c r="W51" s="196"/>
    </row>
    <row r="52" spans="1:16384" ht="30" customHeight="1">
      <c r="B52" s="719" t="s">
        <v>257</v>
      </c>
      <c r="C52" s="84" t="s">
        <v>220</v>
      </c>
      <c r="D52" s="89" t="s">
        <v>225</v>
      </c>
      <c r="E52" s="83">
        <v>1.35</v>
      </c>
      <c r="F52" s="66"/>
      <c r="G52" s="66"/>
      <c r="H52" s="66"/>
      <c r="I52" s="66"/>
      <c r="J52" s="66"/>
      <c r="K52" s="66"/>
      <c r="L52" s="74"/>
      <c r="M52" s="791" t="s">
        <v>257</v>
      </c>
      <c r="N52" s="306" t="s">
        <v>220</v>
      </c>
      <c r="O52" s="213" t="str">
        <f>"LRFR"&amp;MID(B$52,1,3)&amp;MID(C52,1,3)</f>
        <v>LRFRTraStr</v>
      </c>
      <c r="P52" s="201">
        <f t="shared" si="1"/>
        <v>47</v>
      </c>
      <c r="Q52" s="199">
        <f t="shared" si="9"/>
        <v>1.35</v>
      </c>
      <c r="R52" s="199">
        <v>1.75</v>
      </c>
      <c r="S52" s="199">
        <v>1.35</v>
      </c>
      <c r="T52" s="199">
        <f t="shared" si="10"/>
        <v>1.35</v>
      </c>
      <c r="U52" s="214">
        <f t="shared" si="10"/>
        <v>1.35</v>
      </c>
      <c r="V52" s="196"/>
      <c r="W52" s="196"/>
    </row>
    <row r="53" spans="1:16384" ht="30" customHeight="1" thickBot="1">
      <c r="B53" s="721"/>
      <c r="C53" s="165" t="s">
        <v>227</v>
      </c>
      <c r="D53" s="188"/>
      <c r="E53" s="185">
        <v>1</v>
      </c>
      <c r="F53" s="66"/>
      <c r="G53" s="66"/>
      <c r="H53" s="66"/>
      <c r="I53" s="66"/>
      <c r="J53" s="66"/>
      <c r="K53" s="66"/>
      <c r="L53" s="74"/>
      <c r="M53" s="793"/>
      <c r="N53" s="308" t="s">
        <v>227</v>
      </c>
      <c r="O53" s="215" t="str">
        <f>"LRFR"&amp;MID(B$52,1,3)&amp;MID(C53,1,3)</f>
        <v>LRFRTraSer</v>
      </c>
      <c r="P53" s="216">
        <f t="shared" si="1"/>
        <v>48</v>
      </c>
      <c r="Q53" s="217">
        <f t="shared" si="9"/>
        <v>1</v>
      </c>
      <c r="R53" s="217">
        <v>1</v>
      </c>
      <c r="S53" s="217">
        <v>1</v>
      </c>
      <c r="T53" s="217">
        <f t="shared" si="10"/>
        <v>1</v>
      </c>
      <c r="U53" s="218">
        <f t="shared" si="10"/>
        <v>1</v>
      </c>
      <c r="V53" s="196"/>
      <c r="W53" s="196"/>
    </row>
    <row r="54" spans="1:16384" ht="24.95" customHeight="1">
      <c r="B54" s="163"/>
      <c r="C54" s="163"/>
      <c r="D54" s="163"/>
      <c r="E54" s="163"/>
      <c r="F54" s="163"/>
      <c r="G54" s="163"/>
      <c r="H54" s="163"/>
      <c r="I54" s="163"/>
      <c r="J54" s="163"/>
      <c r="K54" s="163"/>
      <c r="L54" s="74"/>
      <c r="V54" s="145"/>
      <c r="W54" s="192"/>
      <c r="Y54" s="192"/>
    </row>
    <row r="55" spans="1:16384" ht="20.100000000000001"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06"/>
      <c r="EQ55" s="106"/>
      <c r="ER55" s="106"/>
      <c r="ES55" s="106"/>
      <c r="ET55" s="106"/>
      <c r="EU55" s="106"/>
      <c r="EV55" s="106"/>
      <c r="EW55" s="106"/>
      <c r="EX55" s="106"/>
      <c r="EY55" s="106"/>
      <c r="EZ55" s="106"/>
      <c r="FA55" s="106"/>
      <c r="FB55" s="106"/>
      <c r="FC55" s="106"/>
      <c r="FD55" s="106"/>
      <c r="FE55" s="106"/>
      <c r="FF55" s="106"/>
      <c r="FG55" s="106"/>
      <c r="FH55" s="106"/>
      <c r="FI55" s="106"/>
      <c r="FJ55" s="106"/>
      <c r="FK55" s="106"/>
      <c r="FL55" s="106"/>
      <c r="FM55" s="106"/>
      <c r="FN55" s="106"/>
      <c r="FO55" s="106"/>
      <c r="FP55" s="106"/>
      <c r="FQ55" s="106"/>
      <c r="FR55" s="106"/>
      <c r="FS55" s="106"/>
      <c r="FT55" s="106"/>
      <c r="FU55" s="106"/>
      <c r="FV55" s="106"/>
      <c r="FW55" s="106"/>
      <c r="FX55" s="106"/>
      <c r="FY55" s="106"/>
      <c r="FZ55" s="106"/>
      <c r="GA55" s="106"/>
      <c r="GB55" s="106"/>
      <c r="GC55" s="106"/>
      <c r="GD55" s="106"/>
      <c r="GE55" s="106"/>
      <c r="GF55" s="106"/>
      <c r="GG55" s="106"/>
      <c r="GH55" s="106"/>
      <c r="GI55" s="106"/>
      <c r="GJ55" s="106"/>
      <c r="GK55" s="106"/>
      <c r="GL55" s="106"/>
      <c r="GM55" s="106"/>
      <c r="GN55" s="106"/>
      <c r="GO55" s="106"/>
      <c r="GP55" s="106"/>
      <c r="GQ55" s="106"/>
      <c r="GR55" s="106"/>
      <c r="GS55" s="106"/>
      <c r="GT55" s="106"/>
      <c r="GU55" s="106"/>
      <c r="GV55" s="106"/>
      <c r="GW55" s="106"/>
      <c r="GX55" s="106"/>
      <c r="GY55" s="106"/>
      <c r="GZ55" s="106"/>
      <c r="HA55" s="106"/>
      <c r="HB55" s="106"/>
      <c r="HC55" s="106"/>
      <c r="HD55" s="106"/>
      <c r="HE55" s="106"/>
      <c r="HF55" s="106"/>
      <c r="HG55" s="106"/>
      <c r="HH55" s="106"/>
      <c r="HI55" s="106"/>
      <c r="HJ55" s="106"/>
      <c r="HK55" s="106"/>
      <c r="HL55" s="106"/>
      <c r="HM55" s="106"/>
      <c r="HN55" s="106"/>
      <c r="HO55" s="106"/>
      <c r="HP55" s="106"/>
      <c r="HQ55" s="106"/>
      <c r="HR55" s="106"/>
      <c r="HS55" s="106"/>
      <c r="HT55" s="106"/>
      <c r="HU55" s="106"/>
      <c r="HV55" s="106"/>
      <c r="HW55" s="106"/>
      <c r="HX55" s="106"/>
      <c r="HY55" s="106"/>
      <c r="HZ55" s="106"/>
      <c r="IA55" s="106"/>
      <c r="IB55" s="106"/>
      <c r="IC55" s="106"/>
      <c r="ID55" s="106"/>
      <c r="IE55" s="106"/>
      <c r="IF55" s="106"/>
      <c r="IG55" s="106"/>
      <c r="IH55" s="106"/>
      <c r="II55" s="106"/>
      <c r="IJ55" s="106"/>
      <c r="IK55" s="106"/>
      <c r="IL55" s="106"/>
      <c r="IM55" s="106"/>
      <c r="IN55" s="106"/>
      <c r="IO55" s="106"/>
      <c r="IP55" s="106"/>
      <c r="IQ55" s="106"/>
      <c r="IR55" s="106"/>
      <c r="IS55" s="106"/>
      <c r="IT55" s="106"/>
      <c r="IU55" s="106"/>
      <c r="IV55" s="106"/>
      <c r="IW55" s="106"/>
      <c r="IX55" s="106"/>
      <c r="IY55" s="106"/>
      <c r="IZ55" s="106"/>
      <c r="JA55" s="106"/>
      <c r="JB55" s="106"/>
      <c r="JC55" s="106"/>
      <c r="JD55" s="106"/>
      <c r="JE55" s="106"/>
      <c r="JF55" s="106"/>
      <c r="JG55" s="106"/>
      <c r="JH55" s="106"/>
      <c r="JI55" s="106"/>
      <c r="JJ55" s="106"/>
      <c r="JK55" s="106"/>
      <c r="JL55" s="106"/>
      <c r="JM55" s="106"/>
      <c r="JN55" s="106"/>
      <c r="JO55" s="106"/>
      <c r="JP55" s="106"/>
      <c r="JQ55" s="106"/>
      <c r="JR55" s="106"/>
      <c r="JS55" s="106"/>
      <c r="JT55" s="106"/>
      <c r="JU55" s="106"/>
      <c r="JV55" s="106"/>
      <c r="JW55" s="106"/>
      <c r="JX55" s="106"/>
      <c r="JY55" s="106"/>
      <c r="JZ55" s="106"/>
      <c r="KA55" s="106"/>
      <c r="KB55" s="106"/>
      <c r="KC55" s="106"/>
      <c r="KD55" s="106"/>
      <c r="KE55" s="106"/>
      <c r="KF55" s="106"/>
      <c r="KG55" s="106"/>
      <c r="KH55" s="106"/>
      <c r="KI55" s="106"/>
      <c r="KJ55" s="106"/>
      <c r="KK55" s="106"/>
      <c r="KL55" s="106"/>
      <c r="KM55" s="106"/>
      <c r="KN55" s="106"/>
      <c r="KO55" s="106"/>
      <c r="KP55" s="106"/>
      <c r="KQ55" s="106"/>
      <c r="KR55" s="106"/>
      <c r="KS55" s="106"/>
      <c r="KT55" s="106"/>
      <c r="KU55" s="106"/>
      <c r="KV55" s="106"/>
      <c r="KW55" s="106"/>
      <c r="KX55" s="106"/>
      <c r="KY55" s="106"/>
      <c r="KZ55" s="106"/>
      <c r="LA55" s="106"/>
      <c r="LB55" s="106"/>
      <c r="LC55" s="106"/>
      <c r="LD55" s="106"/>
      <c r="LE55" s="106"/>
      <c r="LF55" s="106"/>
      <c r="LG55" s="106"/>
      <c r="LH55" s="106"/>
      <c r="LI55" s="106"/>
      <c r="LJ55" s="106"/>
      <c r="LK55" s="106"/>
      <c r="LL55" s="106"/>
      <c r="LM55" s="106"/>
      <c r="LN55" s="106"/>
      <c r="LO55" s="106"/>
      <c r="LP55" s="106"/>
      <c r="LQ55" s="106"/>
      <c r="LR55" s="106"/>
      <c r="LS55" s="106"/>
      <c r="LT55" s="106"/>
      <c r="LU55" s="106"/>
      <c r="LV55" s="106"/>
      <c r="LW55" s="106"/>
      <c r="LX55" s="106"/>
      <c r="LY55" s="106"/>
      <c r="LZ55" s="106"/>
      <c r="MA55" s="106"/>
      <c r="MB55" s="106"/>
      <c r="MC55" s="106"/>
      <c r="MD55" s="106"/>
      <c r="ME55" s="106"/>
      <c r="MF55" s="106"/>
      <c r="MG55" s="106"/>
      <c r="MH55" s="106"/>
      <c r="MI55" s="106"/>
      <c r="MJ55" s="106"/>
      <c r="MK55" s="106"/>
      <c r="ML55" s="106"/>
      <c r="MM55" s="106"/>
      <c r="MN55" s="106"/>
      <c r="MO55" s="106"/>
      <c r="MP55" s="106"/>
      <c r="MQ55" s="106"/>
      <c r="MR55" s="106"/>
      <c r="MS55" s="106"/>
      <c r="MT55" s="106"/>
      <c r="MU55" s="106"/>
      <c r="MV55" s="106"/>
      <c r="MW55" s="106"/>
      <c r="MX55" s="106"/>
      <c r="MY55" s="106"/>
      <c r="MZ55" s="106"/>
      <c r="NA55" s="106"/>
      <c r="NB55" s="106"/>
      <c r="NC55" s="106"/>
      <c r="ND55" s="106"/>
      <c r="NE55" s="106"/>
      <c r="NF55" s="106"/>
      <c r="NG55" s="106"/>
      <c r="NH55" s="106"/>
      <c r="NI55" s="106"/>
      <c r="NJ55" s="106"/>
      <c r="NK55" s="106"/>
      <c r="NL55" s="106"/>
      <c r="NM55" s="106"/>
      <c r="NN55" s="106"/>
      <c r="NO55" s="106"/>
      <c r="NP55" s="106"/>
      <c r="NQ55" s="106"/>
      <c r="NR55" s="106"/>
      <c r="NS55" s="106"/>
      <c r="NT55" s="106"/>
      <c r="NU55" s="106"/>
      <c r="NV55" s="106"/>
      <c r="NW55" s="106"/>
      <c r="NX55" s="106"/>
      <c r="NY55" s="106"/>
      <c r="NZ55" s="106"/>
      <c r="OA55" s="106"/>
      <c r="OB55" s="106"/>
      <c r="OC55" s="106"/>
      <c r="OD55" s="106"/>
      <c r="OE55" s="106"/>
      <c r="OF55" s="106"/>
      <c r="OG55" s="106"/>
      <c r="OH55" s="106"/>
      <c r="OI55" s="106"/>
      <c r="OJ55" s="106"/>
      <c r="OK55" s="106"/>
      <c r="OL55" s="106"/>
      <c r="OM55" s="106"/>
      <c r="ON55" s="106"/>
      <c r="OO55" s="106"/>
      <c r="OP55" s="106"/>
      <c r="OQ55" s="106"/>
      <c r="OR55" s="106"/>
      <c r="OS55" s="106"/>
      <c r="OT55" s="106"/>
      <c r="OU55" s="106"/>
      <c r="OV55" s="106"/>
      <c r="OW55" s="106"/>
      <c r="OX55" s="106"/>
      <c r="OY55" s="106"/>
      <c r="OZ55" s="106"/>
      <c r="PA55" s="106"/>
      <c r="PB55" s="106"/>
      <c r="PC55" s="106"/>
      <c r="PD55" s="106"/>
      <c r="PE55" s="106"/>
      <c r="PF55" s="106"/>
      <c r="PG55" s="106"/>
      <c r="PH55" s="106"/>
      <c r="PI55" s="106"/>
      <c r="PJ55" s="106"/>
      <c r="PK55" s="106"/>
      <c r="PL55" s="106"/>
      <c r="PM55" s="106"/>
      <c r="PN55" s="106"/>
      <c r="PO55" s="106"/>
      <c r="PP55" s="106"/>
      <c r="PQ55" s="106"/>
      <c r="PR55" s="106"/>
      <c r="PS55" s="106"/>
      <c r="PT55" s="106"/>
      <c r="PU55" s="106"/>
      <c r="PV55" s="106"/>
      <c r="PW55" s="106"/>
      <c r="PX55" s="106"/>
      <c r="PY55" s="106"/>
      <c r="PZ55" s="106"/>
      <c r="QA55" s="106"/>
      <c r="QB55" s="106"/>
      <c r="QC55" s="106"/>
      <c r="QD55" s="106"/>
      <c r="QE55" s="106"/>
      <c r="QF55" s="106"/>
      <c r="QG55" s="106"/>
      <c r="QH55" s="106"/>
      <c r="QI55" s="106"/>
      <c r="QJ55" s="106"/>
      <c r="QK55" s="106"/>
      <c r="QL55" s="106"/>
      <c r="QM55" s="106"/>
      <c r="QN55" s="106"/>
      <c r="QO55" s="106"/>
      <c r="QP55" s="106"/>
      <c r="QQ55" s="106"/>
      <c r="QR55" s="106"/>
      <c r="QS55" s="106"/>
      <c r="QT55" s="106"/>
      <c r="QU55" s="106"/>
      <c r="QV55" s="106"/>
      <c r="QW55" s="106"/>
      <c r="QX55" s="106"/>
      <c r="QY55" s="106"/>
      <c r="QZ55" s="106"/>
      <c r="RA55" s="106"/>
      <c r="RB55" s="106"/>
      <c r="RC55" s="106"/>
      <c r="RD55" s="106"/>
      <c r="RE55" s="106"/>
      <c r="RF55" s="106"/>
      <c r="RG55" s="106"/>
      <c r="RH55" s="106"/>
      <c r="RI55" s="106"/>
      <c r="RJ55" s="106"/>
      <c r="RK55" s="106"/>
      <c r="RL55" s="106"/>
      <c r="RM55" s="106"/>
      <c r="RN55" s="106"/>
      <c r="RO55" s="106"/>
      <c r="RP55" s="106"/>
      <c r="RQ55" s="106"/>
      <c r="RR55" s="106"/>
      <c r="RS55" s="106"/>
      <c r="RT55" s="106"/>
      <c r="RU55" s="106"/>
      <c r="RV55" s="106"/>
      <c r="RW55" s="106"/>
      <c r="RX55" s="106"/>
      <c r="RY55" s="106"/>
      <c r="RZ55" s="106"/>
      <c r="SA55" s="106"/>
      <c r="SB55" s="106"/>
      <c r="SC55" s="106"/>
      <c r="SD55" s="106"/>
      <c r="SE55" s="106"/>
      <c r="SF55" s="106"/>
      <c r="SG55" s="106"/>
      <c r="SH55" s="106"/>
      <c r="SI55" s="106"/>
      <c r="SJ55" s="106"/>
      <c r="SK55" s="106"/>
      <c r="SL55" s="106"/>
      <c r="SM55" s="106"/>
      <c r="SN55" s="106"/>
      <c r="SO55" s="106"/>
      <c r="SP55" s="106"/>
      <c r="SQ55" s="106"/>
      <c r="SR55" s="106"/>
      <c r="SS55" s="106"/>
      <c r="ST55" s="106"/>
      <c r="SU55" s="106"/>
      <c r="SV55" s="106"/>
      <c r="SW55" s="106"/>
      <c r="SX55" s="106"/>
      <c r="SY55" s="106"/>
      <c r="SZ55" s="106"/>
      <c r="TA55" s="106"/>
      <c r="TB55" s="106"/>
      <c r="TC55" s="106"/>
      <c r="TD55" s="106"/>
      <c r="TE55" s="106"/>
      <c r="TF55" s="106"/>
      <c r="TG55" s="106"/>
      <c r="TH55" s="106"/>
      <c r="TI55" s="106"/>
      <c r="TJ55" s="106"/>
      <c r="TK55" s="106"/>
      <c r="TL55" s="106"/>
      <c r="TM55" s="106"/>
      <c r="TN55" s="106"/>
      <c r="TO55" s="106"/>
      <c r="TP55" s="106"/>
      <c r="TQ55" s="106"/>
      <c r="TR55" s="106"/>
      <c r="TS55" s="106"/>
      <c r="TT55" s="106"/>
      <c r="TU55" s="106"/>
      <c r="TV55" s="106"/>
      <c r="TW55" s="106"/>
      <c r="TX55" s="106"/>
      <c r="TY55" s="106"/>
      <c r="TZ55" s="106"/>
      <c r="UA55" s="106"/>
      <c r="UB55" s="106"/>
      <c r="UC55" s="106"/>
      <c r="UD55" s="106"/>
      <c r="UE55" s="106"/>
      <c r="UF55" s="106"/>
      <c r="UG55" s="106"/>
      <c r="UH55" s="106"/>
      <c r="UI55" s="106"/>
      <c r="UJ55" s="106"/>
      <c r="UK55" s="106"/>
      <c r="UL55" s="106"/>
      <c r="UM55" s="106"/>
      <c r="UN55" s="106"/>
      <c r="UO55" s="106"/>
      <c r="UP55" s="106"/>
      <c r="UQ55" s="106"/>
      <c r="UR55" s="106"/>
      <c r="US55" s="106"/>
      <c r="UT55" s="106"/>
      <c r="UU55" s="106"/>
      <c r="UV55" s="106"/>
      <c r="UW55" s="106"/>
      <c r="UX55" s="106"/>
      <c r="UY55" s="106"/>
      <c r="UZ55" s="106"/>
      <c r="VA55" s="106"/>
      <c r="VB55" s="106"/>
      <c r="VC55" s="106"/>
      <c r="VD55" s="106"/>
      <c r="VE55" s="106"/>
      <c r="VF55" s="106"/>
      <c r="VG55" s="106"/>
      <c r="VH55" s="106"/>
      <c r="VI55" s="106"/>
      <c r="VJ55" s="106"/>
      <c r="VK55" s="106"/>
      <c r="VL55" s="106"/>
      <c r="VM55" s="106"/>
      <c r="VN55" s="106"/>
      <c r="VO55" s="106"/>
      <c r="VP55" s="106"/>
      <c r="VQ55" s="106"/>
      <c r="VR55" s="106"/>
      <c r="VS55" s="106"/>
      <c r="VT55" s="106"/>
      <c r="VU55" s="106"/>
      <c r="VV55" s="106"/>
      <c r="VW55" s="106"/>
      <c r="VX55" s="106"/>
      <c r="VY55" s="106"/>
      <c r="VZ55" s="106"/>
      <c r="WA55" s="106"/>
      <c r="WB55" s="106"/>
      <c r="WC55" s="106"/>
      <c r="WD55" s="106"/>
      <c r="WE55" s="106"/>
      <c r="WF55" s="106"/>
      <c r="WG55" s="106"/>
      <c r="WH55" s="106"/>
      <c r="WI55" s="106"/>
      <c r="WJ55" s="106"/>
      <c r="WK55" s="106"/>
      <c r="WL55" s="106"/>
      <c r="WM55" s="106"/>
      <c r="WN55" s="106"/>
      <c r="WO55" s="106"/>
      <c r="WP55" s="106"/>
      <c r="WQ55" s="106"/>
      <c r="WR55" s="106"/>
      <c r="WS55" s="106"/>
      <c r="WT55" s="106"/>
      <c r="WU55" s="106"/>
      <c r="WV55" s="106"/>
      <c r="WW55" s="106"/>
      <c r="WX55" s="106"/>
      <c r="WY55" s="106"/>
      <c r="WZ55" s="106"/>
      <c r="XA55" s="106"/>
      <c r="XB55" s="106"/>
      <c r="XC55" s="106"/>
      <c r="XD55" s="106"/>
      <c r="XE55" s="106"/>
      <c r="XF55" s="106"/>
      <c r="XG55" s="106"/>
      <c r="XH55" s="106"/>
      <c r="XI55" s="106"/>
      <c r="XJ55" s="106"/>
      <c r="XK55" s="106"/>
      <c r="XL55" s="106"/>
      <c r="XM55" s="106"/>
      <c r="XN55" s="106"/>
      <c r="XO55" s="106"/>
      <c r="XP55" s="106"/>
      <c r="XQ55" s="106"/>
      <c r="XR55" s="106"/>
      <c r="XS55" s="106"/>
      <c r="XT55" s="106"/>
      <c r="XU55" s="106"/>
      <c r="XV55" s="106"/>
      <c r="XW55" s="106"/>
      <c r="XX55" s="106"/>
      <c r="XY55" s="106"/>
      <c r="XZ55" s="106"/>
      <c r="YA55" s="106"/>
      <c r="YB55" s="106"/>
      <c r="YC55" s="106"/>
      <c r="YD55" s="106"/>
      <c r="YE55" s="106"/>
      <c r="YF55" s="106"/>
      <c r="YG55" s="106"/>
      <c r="YH55" s="106"/>
      <c r="YI55" s="106"/>
      <c r="YJ55" s="106"/>
      <c r="YK55" s="106"/>
      <c r="YL55" s="106"/>
      <c r="YM55" s="106"/>
      <c r="YN55" s="106"/>
      <c r="YO55" s="106"/>
      <c r="YP55" s="106"/>
      <c r="YQ55" s="106"/>
      <c r="YR55" s="106"/>
      <c r="YS55" s="106"/>
      <c r="YT55" s="106"/>
      <c r="YU55" s="106"/>
      <c r="YV55" s="106"/>
      <c r="YW55" s="106"/>
      <c r="YX55" s="106"/>
      <c r="YY55" s="106"/>
      <c r="YZ55" s="106"/>
      <c r="ZA55" s="106"/>
      <c r="ZB55" s="106"/>
      <c r="ZC55" s="106"/>
      <c r="ZD55" s="106"/>
      <c r="ZE55" s="106"/>
      <c r="ZF55" s="106"/>
      <c r="ZG55" s="106"/>
      <c r="ZH55" s="106"/>
      <c r="ZI55" s="106"/>
      <c r="ZJ55" s="106"/>
      <c r="ZK55" s="106"/>
      <c r="ZL55" s="106"/>
      <c r="ZM55" s="106"/>
      <c r="ZN55" s="106"/>
      <c r="ZO55" s="106"/>
      <c r="ZP55" s="106"/>
      <c r="ZQ55" s="106"/>
      <c r="ZR55" s="106"/>
      <c r="ZS55" s="106"/>
      <c r="ZT55" s="106"/>
      <c r="ZU55" s="106"/>
      <c r="ZV55" s="106"/>
      <c r="ZW55" s="106"/>
      <c r="ZX55" s="106"/>
      <c r="ZY55" s="106"/>
      <c r="ZZ55" s="106"/>
      <c r="AAA55" s="106"/>
      <c r="AAB55" s="106"/>
      <c r="AAC55" s="106"/>
      <c r="AAD55" s="106"/>
      <c r="AAE55" s="106"/>
      <c r="AAF55" s="106"/>
      <c r="AAG55" s="106"/>
      <c r="AAH55" s="106"/>
      <c r="AAI55" s="106"/>
      <c r="AAJ55" s="106"/>
      <c r="AAK55" s="106"/>
      <c r="AAL55" s="106"/>
      <c r="AAM55" s="106"/>
      <c r="AAN55" s="106"/>
      <c r="AAO55" s="106"/>
      <c r="AAP55" s="106"/>
      <c r="AAQ55" s="106"/>
      <c r="AAR55" s="106"/>
      <c r="AAS55" s="106"/>
      <c r="AAT55" s="106"/>
      <c r="AAU55" s="106"/>
      <c r="AAV55" s="106"/>
      <c r="AAW55" s="106"/>
      <c r="AAX55" s="106"/>
      <c r="AAY55" s="106"/>
      <c r="AAZ55" s="106"/>
      <c r="ABA55" s="106"/>
      <c r="ABB55" s="106"/>
      <c r="ABC55" s="106"/>
      <c r="ABD55" s="106"/>
      <c r="ABE55" s="106"/>
      <c r="ABF55" s="106"/>
      <c r="ABG55" s="106"/>
      <c r="ABH55" s="106"/>
      <c r="ABI55" s="106"/>
      <c r="ABJ55" s="106"/>
      <c r="ABK55" s="106"/>
      <c r="ABL55" s="106"/>
      <c r="ABM55" s="106"/>
      <c r="ABN55" s="106"/>
      <c r="ABO55" s="106"/>
      <c r="ABP55" s="106"/>
      <c r="ABQ55" s="106"/>
      <c r="ABR55" s="106"/>
      <c r="ABS55" s="106"/>
      <c r="ABT55" s="106"/>
      <c r="ABU55" s="106"/>
      <c r="ABV55" s="106"/>
      <c r="ABW55" s="106"/>
      <c r="ABX55" s="106"/>
      <c r="ABY55" s="106"/>
      <c r="ABZ55" s="106"/>
      <c r="ACA55" s="106"/>
      <c r="ACB55" s="106"/>
      <c r="ACC55" s="106"/>
      <c r="ACD55" s="106"/>
      <c r="ACE55" s="106"/>
      <c r="ACF55" s="106"/>
      <c r="ACG55" s="106"/>
      <c r="ACH55" s="106"/>
      <c r="ACI55" s="106"/>
      <c r="ACJ55" s="106"/>
      <c r="ACK55" s="106"/>
      <c r="ACL55" s="106"/>
      <c r="ACM55" s="106"/>
      <c r="ACN55" s="106"/>
      <c r="ACO55" s="106"/>
      <c r="ACP55" s="106"/>
      <c r="ACQ55" s="106"/>
      <c r="ACR55" s="106"/>
      <c r="ACS55" s="106"/>
      <c r="ACT55" s="106"/>
      <c r="ACU55" s="106"/>
      <c r="ACV55" s="106"/>
      <c r="ACW55" s="106"/>
      <c r="ACX55" s="106"/>
      <c r="ACY55" s="106"/>
      <c r="ACZ55" s="106"/>
      <c r="ADA55" s="106"/>
      <c r="ADB55" s="106"/>
      <c r="ADC55" s="106"/>
      <c r="ADD55" s="106"/>
      <c r="ADE55" s="106"/>
      <c r="ADF55" s="106"/>
      <c r="ADG55" s="106"/>
      <c r="ADH55" s="106"/>
      <c r="ADI55" s="106"/>
      <c r="ADJ55" s="106"/>
      <c r="ADK55" s="106"/>
      <c r="ADL55" s="106"/>
      <c r="ADM55" s="106"/>
      <c r="ADN55" s="106"/>
      <c r="ADO55" s="106"/>
      <c r="ADP55" s="106"/>
      <c r="ADQ55" s="106"/>
      <c r="ADR55" s="106"/>
      <c r="ADS55" s="106"/>
      <c r="ADT55" s="106"/>
      <c r="ADU55" s="106"/>
      <c r="ADV55" s="106"/>
      <c r="ADW55" s="106"/>
      <c r="ADX55" s="106"/>
      <c r="ADY55" s="106"/>
      <c r="ADZ55" s="106"/>
      <c r="AEA55" s="106"/>
      <c r="AEB55" s="106"/>
      <c r="AEC55" s="106"/>
      <c r="AED55" s="106"/>
      <c r="AEE55" s="106"/>
      <c r="AEF55" s="106"/>
      <c r="AEG55" s="106"/>
      <c r="AEH55" s="106"/>
      <c r="AEI55" s="106"/>
      <c r="AEJ55" s="106"/>
      <c r="AEK55" s="106"/>
      <c r="AEL55" s="106"/>
      <c r="AEM55" s="106"/>
      <c r="AEN55" s="106"/>
      <c r="AEO55" s="106"/>
      <c r="AEP55" s="106"/>
      <c r="AEQ55" s="106"/>
      <c r="AER55" s="106"/>
      <c r="AES55" s="106"/>
      <c r="AET55" s="106"/>
      <c r="AEU55" s="106"/>
      <c r="AEV55" s="106"/>
      <c r="AEW55" s="106"/>
      <c r="AEX55" s="106"/>
      <c r="AEY55" s="106"/>
      <c r="AEZ55" s="106"/>
      <c r="AFA55" s="106"/>
      <c r="AFB55" s="106"/>
      <c r="AFC55" s="106"/>
      <c r="AFD55" s="106"/>
      <c r="AFE55" s="106"/>
      <c r="AFF55" s="106"/>
      <c r="AFG55" s="106"/>
      <c r="AFH55" s="106"/>
      <c r="AFI55" s="106"/>
      <c r="AFJ55" s="106"/>
      <c r="AFK55" s="106"/>
      <c r="AFL55" s="106"/>
      <c r="AFM55" s="106"/>
      <c r="AFN55" s="106"/>
      <c r="AFO55" s="106"/>
      <c r="AFP55" s="106"/>
      <c r="AFQ55" s="106"/>
      <c r="AFR55" s="106"/>
      <c r="AFS55" s="106"/>
      <c r="AFT55" s="106"/>
      <c r="AFU55" s="106"/>
      <c r="AFV55" s="106"/>
      <c r="AFW55" s="106"/>
      <c r="AFX55" s="106"/>
      <c r="AFY55" s="106"/>
      <c r="AFZ55" s="106"/>
      <c r="AGA55" s="106"/>
      <c r="AGB55" s="106"/>
      <c r="AGC55" s="106"/>
      <c r="AGD55" s="106"/>
      <c r="AGE55" s="106"/>
      <c r="AGF55" s="106"/>
      <c r="AGG55" s="106"/>
      <c r="AGH55" s="106"/>
      <c r="AGI55" s="106"/>
      <c r="AGJ55" s="106"/>
      <c r="AGK55" s="106"/>
      <c r="AGL55" s="106"/>
      <c r="AGM55" s="106"/>
      <c r="AGN55" s="106"/>
      <c r="AGO55" s="106"/>
      <c r="AGP55" s="106"/>
      <c r="AGQ55" s="106"/>
      <c r="AGR55" s="106"/>
      <c r="AGS55" s="106"/>
      <c r="AGT55" s="106"/>
      <c r="AGU55" s="106"/>
      <c r="AGV55" s="106"/>
      <c r="AGW55" s="106"/>
      <c r="AGX55" s="106"/>
      <c r="AGY55" s="106"/>
      <c r="AGZ55" s="106"/>
      <c r="AHA55" s="106"/>
      <c r="AHB55" s="106"/>
      <c r="AHC55" s="106"/>
      <c r="AHD55" s="106"/>
      <c r="AHE55" s="106"/>
      <c r="AHF55" s="106"/>
      <c r="AHG55" s="106"/>
      <c r="AHH55" s="106"/>
      <c r="AHI55" s="106"/>
      <c r="AHJ55" s="106"/>
      <c r="AHK55" s="106"/>
      <c r="AHL55" s="106"/>
      <c r="AHM55" s="106"/>
      <c r="AHN55" s="106"/>
      <c r="AHO55" s="106"/>
      <c r="AHP55" s="106"/>
      <c r="AHQ55" s="106"/>
      <c r="AHR55" s="106"/>
      <c r="AHS55" s="106"/>
      <c r="AHT55" s="106"/>
      <c r="AHU55" s="106"/>
      <c r="AHV55" s="106"/>
      <c r="AHW55" s="106"/>
      <c r="AHX55" s="106"/>
      <c r="AHY55" s="106"/>
      <c r="AHZ55" s="106"/>
      <c r="AIA55" s="106"/>
      <c r="AIB55" s="106"/>
      <c r="AIC55" s="106"/>
      <c r="AID55" s="106"/>
      <c r="AIE55" s="106"/>
      <c r="AIF55" s="106"/>
      <c r="AIG55" s="106"/>
      <c r="AIH55" s="106"/>
      <c r="AII55" s="106"/>
      <c r="AIJ55" s="106"/>
      <c r="AIK55" s="106"/>
      <c r="AIL55" s="106"/>
      <c r="AIM55" s="106"/>
      <c r="AIN55" s="106"/>
      <c r="AIO55" s="106"/>
      <c r="AIP55" s="106"/>
      <c r="AIQ55" s="106"/>
      <c r="AIR55" s="106"/>
      <c r="AIS55" s="106"/>
      <c r="AIT55" s="106"/>
      <c r="AIU55" s="106"/>
      <c r="AIV55" s="106"/>
      <c r="AIW55" s="106"/>
      <c r="AIX55" s="106"/>
      <c r="AIY55" s="106"/>
      <c r="AIZ55" s="106"/>
      <c r="AJA55" s="106"/>
      <c r="AJB55" s="106"/>
      <c r="AJC55" s="106"/>
      <c r="AJD55" s="106"/>
      <c r="AJE55" s="106"/>
      <c r="AJF55" s="106"/>
      <c r="AJG55" s="106"/>
      <c r="AJH55" s="106"/>
      <c r="AJI55" s="106"/>
      <c r="AJJ55" s="106"/>
      <c r="AJK55" s="106"/>
      <c r="AJL55" s="106"/>
      <c r="AJM55" s="106"/>
      <c r="AJN55" s="106"/>
      <c r="AJO55" s="106"/>
      <c r="AJP55" s="106"/>
      <c r="AJQ55" s="106"/>
      <c r="AJR55" s="106"/>
      <c r="AJS55" s="106"/>
      <c r="AJT55" s="106"/>
      <c r="AJU55" s="106"/>
      <c r="AJV55" s="106"/>
      <c r="AJW55" s="106"/>
      <c r="AJX55" s="106"/>
      <c r="AJY55" s="106"/>
      <c r="AJZ55" s="106"/>
      <c r="AKA55" s="106"/>
      <c r="AKB55" s="106"/>
      <c r="AKC55" s="106"/>
      <c r="AKD55" s="106"/>
      <c r="AKE55" s="106"/>
      <c r="AKF55" s="106"/>
      <c r="AKG55" s="106"/>
      <c r="AKH55" s="106"/>
      <c r="AKI55" s="106"/>
      <c r="AKJ55" s="106"/>
      <c r="AKK55" s="106"/>
      <c r="AKL55" s="106"/>
      <c r="AKM55" s="106"/>
      <c r="AKN55" s="106"/>
      <c r="AKO55" s="106"/>
      <c r="AKP55" s="106"/>
      <c r="AKQ55" s="106"/>
      <c r="AKR55" s="106"/>
      <c r="AKS55" s="106"/>
      <c r="AKT55" s="106"/>
      <c r="AKU55" s="106"/>
      <c r="AKV55" s="106"/>
      <c r="AKW55" s="106"/>
      <c r="AKX55" s="106"/>
      <c r="AKY55" s="106"/>
      <c r="AKZ55" s="106"/>
      <c r="ALA55" s="106"/>
      <c r="ALB55" s="106"/>
      <c r="ALC55" s="106"/>
      <c r="ALD55" s="106"/>
      <c r="ALE55" s="106"/>
      <c r="ALF55" s="106"/>
      <c r="ALG55" s="106"/>
      <c r="ALH55" s="106"/>
      <c r="ALI55" s="106"/>
      <c r="ALJ55" s="106"/>
      <c r="ALK55" s="106"/>
      <c r="ALL55" s="106"/>
      <c r="ALM55" s="106"/>
      <c r="ALN55" s="106"/>
      <c r="ALO55" s="106"/>
      <c r="ALP55" s="106"/>
      <c r="ALQ55" s="106"/>
      <c r="ALR55" s="106"/>
      <c r="ALS55" s="106"/>
      <c r="ALT55" s="106"/>
      <c r="ALU55" s="106"/>
      <c r="ALV55" s="106"/>
      <c r="ALW55" s="106"/>
      <c r="ALX55" s="106"/>
      <c r="ALY55" s="106"/>
      <c r="ALZ55" s="106"/>
      <c r="AMA55" s="106"/>
      <c r="AMB55" s="106"/>
      <c r="AMC55" s="106"/>
      <c r="AMD55" s="106"/>
      <c r="AME55" s="106"/>
      <c r="AMF55" s="106"/>
      <c r="AMG55" s="106"/>
      <c r="AMH55" s="106"/>
      <c r="AMI55" s="106"/>
      <c r="AMJ55" s="106"/>
      <c r="AMK55" s="106"/>
      <c r="AML55" s="106"/>
      <c r="AMM55" s="106"/>
      <c r="AMN55" s="106"/>
      <c r="AMO55" s="106"/>
      <c r="AMP55" s="106"/>
      <c r="AMQ55" s="106"/>
      <c r="AMR55" s="106"/>
      <c r="AMS55" s="106"/>
      <c r="AMT55" s="106"/>
      <c r="AMU55" s="106"/>
      <c r="AMV55" s="106"/>
      <c r="AMW55" s="106"/>
      <c r="AMX55" s="106"/>
      <c r="AMY55" s="106"/>
      <c r="AMZ55" s="106"/>
      <c r="ANA55" s="106"/>
      <c r="ANB55" s="106"/>
      <c r="ANC55" s="106"/>
      <c r="AND55" s="106"/>
      <c r="ANE55" s="106"/>
      <c r="ANF55" s="106"/>
      <c r="ANG55" s="106"/>
      <c r="ANH55" s="106"/>
      <c r="ANI55" s="106"/>
      <c r="ANJ55" s="106"/>
      <c r="ANK55" s="106"/>
      <c r="ANL55" s="106"/>
      <c r="ANM55" s="106"/>
      <c r="ANN55" s="106"/>
      <c r="ANO55" s="106"/>
      <c r="ANP55" s="106"/>
      <c r="ANQ55" s="106"/>
      <c r="ANR55" s="106"/>
      <c r="ANS55" s="106"/>
      <c r="ANT55" s="106"/>
      <c r="ANU55" s="106"/>
      <c r="ANV55" s="106"/>
      <c r="ANW55" s="106"/>
      <c r="ANX55" s="106"/>
      <c r="ANY55" s="106"/>
      <c r="ANZ55" s="106"/>
      <c r="AOA55" s="106"/>
      <c r="AOB55" s="106"/>
      <c r="AOC55" s="106"/>
      <c r="AOD55" s="106"/>
      <c r="AOE55" s="106"/>
      <c r="AOF55" s="106"/>
      <c r="AOG55" s="106"/>
      <c r="AOH55" s="106"/>
      <c r="AOI55" s="106"/>
      <c r="AOJ55" s="106"/>
      <c r="AOK55" s="106"/>
      <c r="AOL55" s="106"/>
      <c r="AOM55" s="106"/>
      <c r="AON55" s="106"/>
      <c r="AOO55" s="106"/>
      <c r="AOP55" s="106"/>
      <c r="AOQ55" s="106"/>
      <c r="AOR55" s="106"/>
      <c r="AOS55" s="106"/>
      <c r="AOT55" s="106"/>
      <c r="AOU55" s="106"/>
      <c r="AOV55" s="106"/>
      <c r="AOW55" s="106"/>
      <c r="AOX55" s="106"/>
      <c r="AOY55" s="106"/>
      <c r="AOZ55" s="106"/>
      <c r="APA55" s="106"/>
      <c r="APB55" s="106"/>
      <c r="APC55" s="106"/>
      <c r="APD55" s="106"/>
      <c r="APE55" s="106"/>
      <c r="APF55" s="106"/>
      <c r="APG55" s="106"/>
      <c r="APH55" s="106"/>
      <c r="API55" s="106"/>
      <c r="APJ55" s="106"/>
      <c r="APK55" s="106"/>
      <c r="APL55" s="106"/>
      <c r="APM55" s="106"/>
      <c r="APN55" s="106"/>
      <c r="APO55" s="106"/>
      <c r="APP55" s="106"/>
      <c r="APQ55" s="106"/>
      <c r="APR55" s="106"/>
      <c r="APS55" s="106"/>
      <c r="APT55" s="106"/>
      <c r="APU55" s="106"/>
      <c r="APV55" s="106"/>
      <c r="APW55" s="106"/>
      <c r="APX55" s="106"/>
      <c r="APY55" s="106"/>
      <c r="APZ55" s="106"/>
      <c r="AQA55" s="106"/>
      <c r="AQB55" s="106"/>
      <c r="AQC55" s="106"/>
      <c r="AQD55" s="106"/>
      <c r="AQE55" s="106"/>
      <c r="AQF55" s="106"/>
      <c r="AQG55" s="106"/>
      <c r="AQH55" s="106"/>
      <c r="AQI55" s="106"/>
      <c r="AQJ55" s="106"/>
      <c r="AQK55" s="106"/>
      <c r="AQL55" s="106"/>
      <c r="AQM55" s="106"/>
      <c r="AQN55" s="106"/>
      <c r="AQO55" s="106"/>
      <c r="AQP55" s="106"/>
      <c r="AQQ55" s="106"/>
      <c r="AQR55" s="106"/>
      <c r="AQS55" s="106"/>
      <c r="AQT55" s="106"/>
      <c r="AQU55" s="106"/>
      <c r="AQV55" s="106"/>
      <c r="AQW55" s="106"/>
      <c r="AQX55" s="106"/>
      <c r="AQY55" s="106"/>
      <c r="AQZ55" s="106"/>
      <c r="ARA55" s="106"/>
      <c r="ARB55" s="106"/>
      <c r="ARC55" s="106"/>
      <c r="ARD55" s="106"/>
      <c r="ARE55" s="106"/>
      <c r="ARF55" s="106"/>
      <c r="ARG55" s="106"/>
      <c r="ARH55" s="106"/>
      <c r="ARI55" s="106"/>
      <c r="ARJ55" s="106"/>
      <c r="ARK55" s="106"/>
      <c r="ARL55" s="106"/>
      <c r="ARM55" s="106"/>
      <c r="ARN55" s="106"/>
      <c r="ARO55" s="106"/>
      <c r="ARP55" s="106"/>
      <c r="ARQ55" s="106"/>
      <c r="ARR55" s="106"/>
      <c r="ARS55" s="106"/>
      <c r="ART55" s="106"/>
      <c r="ARU55" s="106"/>
      <c r="ARV55" s="106"/>
      <c r="ARW55" s="106"/>
      <c r="ARX55" s="106"/>
      <c r="ARY55" s="106"/>
      <c r="ARZ55" s="106"/>
      <c r="ASA55" s="106"/>
      <c r="ASB55" s="106"/>
      <c r="ASC55" s="106"/>
      <c r="ASD55" s="106"/>
      <c r="ASE55" s="106"/>
      <c r="ASF55" s="106"/>
      <c r="ASG55" s="106"/>
      <c r="ASH55" s="106"/>
      <c r="ASI55" s="106"/>
      <c r="ASJ55" s="106"/>
      <c r="ASK55" s="106"/>
      <c r="ASL55" s="106"/>
      <c r="ASM55" s="106"/>
      <c r="ASN55" s="106"/>
      <c r="ASO55" s="106"/>
      <c r="ASP55" s="106"/>
      <c r="ASQ55" s="106"/>
      <c r="ASR55" s="106"/>
      <c r="ASS55" s="106"/>
      <c r="AST55" s="106"/>
      <c r="ASU55" s="106"/>
      <c r="ASV55" s="106"/>
      <c r="ASW55" s="106"/>
      <c r="ASX55" s="106"/>
      <c r="ASY55" s="106"/>
      <c r="ASZ55" s="106"/>
      <c r="ATA55" s="106"/>
      <c r="ATB55" s="106"/>
      <c r="ATC55" s="106"/>
      <c r="ATD55" s="106"/>
      <c r="ATE55" s="106"/>
      <c r="ATF55" s="106"/>
      <c r="ATG55" s="106"/>
      <c r="ATH55" s="106"/>
      <c r="ATI55" s="106"/>
      <c r="ATJ55" s="106"/>
      <c r="ATK55" s="106"/>
      <c r="ATL55" s="106"/>
      <c r="ATM55" s="106"/>
      <c r="ATN55" s="106"/>
      <c r="ATO55" s="106"/>
      <c r="ATP55" s="106"/>
      <c r="ATQ55" s="106"/>
      <c r="ATR55" s="106"/>
      <c r="ATS55" s="106"/>
      <c r="ATT55" s="106"/>
      <c r="ATU55" s="106"/>
      <c r="ATV55" s="106"/>
      <c r="ATW55" s="106"/>
      <c r="ATX55" s="106"/>
      <c r="ATY55" s="106"/>
      <c r="ATZ55" s="106"/>
      <c r="AUA55" s="106"/>
      <c r="AUB55" s="106"/>
      <c r="AUC55" s="106"/>
      <c r="AUD55" s="106"/>
      <c r="AUE55" s="106"/>
      <c r="AUF55" s="106"/>
      <c r="AUG55" s="106"/>
      <c r="AUH55" s="106"/>
      <c r="AUI55" s="106"/>
      <c r="AUJ55" s="106"/>
      <c r="AUK55" s="106"/>
      <c r="AUL55" s="106"/>
      <c r="AUM55" s="106"/>
      <c r="AUN55" s="106"/>
      <c r="AUO55" s="106"/>
      <c r="AUP55" s="106"/>
      <c r="AUQ55" s="106"/>
      <c r="AUR55" s="106"/>
      <c r="AUS55" s="106"/>
      <c r="AUT55" s="106"/>
      <c r="AUU55" s="106"/>
      <c r="AUV55" s="106"/>
      <c r="AUW55" s="106"/>
      <c r="AUX55" s="106"/>
      <c r="AUY55" s="106"/>
      <c r="AUZ55" s="106"/>
      <c r="AVA55" s="106"/>
      <c r="AVB55" s="106"/>
      <c r="AVC55" s="106"/>
      <c r="AVD55" s="106"/>
      <c r="AVE55" s="106"/>
      <c r="AVF55" s="106"/>
      <c r="AVG55" s="106"/>
      <c r="AVH55" s="106"/>
      <c r="AVI55" s="106"/>
      <c r="AVJ55" s="106"/>
      <c r="AVK55" s="106"/>
      <c r="AVL55" s="106"/>
      <c r="AVM55" s="106"/>
      <c r="AVN55" s="106"/>
      <c r="AVO55" s="106"/>
      <c r="AVP55" s="106"/>
      <c r="AVQ55" s="106"/>
      <c r="AVR55" s="106"/>
      <c r="AVS55" s="106"/>
      <c r="AVT55" s="106"/>
      <c r="AVU55" s="106"/>
      <c r="AVV55" s="106"/>
      <c r="AVW55" s="106"/>
      <c r="AVX55" s="106"/>
      <c r="AVY55" s="106"/>
      <c r="AVZ55" s="106"/>
      <c r="AWA55" s="106"/>
      <c r="AWB55" s="106"/>
      <c r="AWC55" s="106"/>
      <c r="AWD55" s="106"/>
      <c r="AWE55" s="106"/>
      <c r="AWF55" s="106"/>
      <c r="AWG55" s="106"/>
      <c r="AWH55" s="106"/>
      <c r="AWI55" s="106"/>
      <c r="AWJ55" s="106"/>
      <c r="AWK55" s="106"/>
      <c r="AWL55" s="106"/>
      <c r="AWM55" s="106"/>
      <c r="AWN55" s="106"/>
      <c r="AWO55" s="106"/>
      <c r="AWP55" s="106"/>
      <c r="AWQ55" s="106"/>
      <c r="AWR55" s="106"/>
      <c r="AWS55" s="106"/>
      <c r="AWT55" s="106"/>
      <c r="AWU55" s="106"/>
      <c r="AWV55" s="106"/>
      <c r="AWW55" s="106"/>
      <c r="AWX55" s="106"/>
      <c r="AWY55" s="106"/>
      <c r="AWZ55" s="106"/>
      <c r="AXA55" s="106"/>
      <c r="AXB55" s="106"/>
      <c r="AXC55" s="106"/>
      <c r="AXD55" s="106"/>
      <c r="AXE55" s="106"/>
      <c r="AXF55" s="106"/>
      <c r="AXG55" s="106"/>
      <c r="AXH55" s="106"/>
      <c r="AXI55" s="106"/>
      <c r="AXJ55" s="106"/>
      <c r="AXK55" s="106"/>
      <c r="AXL55" s="106"/>
      <c r="AXM55" s="106"/>
      <c r="AXN55" s="106"/>
      <c r="AXO55" s="106"/>
      <c r="AXP55" s="106"/>
      <c r="AXQ55" s="106"/>
      <c r="AXR55" s="106"/>
      <c r="AXS55" s="106"/>
      <c r="AXT55" s="106"/>
      <c r="AXU55" s="106"/>
      <c r="AXV55" s="106"/>
      <c r="AXW55" s="106"/>
      <c r="AXX55" s="106"/>
      <c r="AXY55" s="106"/>
      <c r="AXZ55" s="106"/>
      <c r="AYA55" s="106"/>
      <c r="AYB55" s="106"/>
      <c r="AYC55" s="106"/>
      <c r="AYD55" s="106"/>
      <c r="AYE55" s="106"/>
      <c r="AYF55" s="106"/>
      <c r="AYG55" s="106"/>
      <c r="AYH55" s="106"/>
      <c r="AYI55" s="106"/>
      <c r="AYJ55" s="106"/>
      <c r="AYK55" s="106"/>
      <c r="AYL55" s="106"/>
      <c r="AYM55" s="106"/>
      <c r="AYN55" s="106"/>
      <c r="AYO55" s="106"/>
      <c r="AYP55" s="106"/>
      <c r="AYQ55" s="106"/>
      <c r="AYR55" s="106"/>
      <c r="AYS55" s="106"/>
      <c r="AYT55" s="106"/>
      <c r="AYU55" s="106"/>
      <c r="AYV55" s="106"/>
      <c r="AYW55" s="106"/>
      <c r="AYX55" s="106"/>
      <c r="AYY55" s="106"/>
      <c r="AYZ55" s="106"/>
      <c r="AZA55" s="106"/>
      <c r="AZB55" s="106"/>
      <c r="AZC55" s="106"/>
      <c r="AZD55" s="106"/>
      <c r="AZE55" s="106"/>
      <c r="AZF55" s="106"/>
      <c r="AZG55" s="106"/>
      <c r="AZH55" s="106"/>
      <c r="AZI55" s="106"/>
      <c r="AZJ55" s="106"/>
      <c r="AZK55" s="106"/>
      <c r="AZL55" s="106"/>
      <c r="AZM55" s="106"/>
      <c r="AZN55" s="106"/>
      <c r="AZO55" s="106"/>
      <c r="AZP55" s="106"/>
      <c r="AZQ55" s="106"/>
      <c r="AZR55" s="106"/>
      <c r="AZS55" s="106"/>
      <c r="AZT55" s="106"/>
      <c r="AZU55" s="106"/>
      <c r="AZV55" s="106"/>
      <c r="AZW55" s="106"/>
      <c r="AZX55" s="106"/>
      <c r="AZY55" s="106"/>
      <c r="AZZ55" s="106"/>
      <c r="BAA55" s="106"/>
      <c r="BAB55" s="106"/>
      <c r="BAC55" s="106"/>
      <c r="BAD55" s="106"/>
      <c r="BAE55" s="106"/>
      <c r="BAF55" s="106"/>
      <c r="BAG55" s="106"/>
      <c r="BAH55" s="106"/>
      <c r="BAI55" s="106"/>
      <c r="BAJ55" s="106"/>
      <c r="BAK55" s="106"/>
      <c r="BAL55" s="106"/>
      <c r="BAM55" s="106"/>
      <c r="BAN55" s="106"/>
      <c r="BAO55" s="106"/>
      <c r="BAP55" s="106"/>
      <c r="BAQ55" s="106"/>
      <c r="BAR55" s="106"/>
      <c r="BAS55" s="106"/>
      <c r="BAT55" s="106"/>
      <c r="BAU55" s="106"/>
      <c r="BAV55" s="106"/>
      <c r="BAW55" s="106"/>
      <c r="BAX55" s="106"/>
      <c r="BAY55" s="106"/>
      <c r="BAZ55" s="106"/>
      <c r="BBA55" s="106"/>
      <c r="BBB55" s="106"/>
      <c r="BBC55" s="106"/>
      <c r="BBD55" s="106"/>
      <c r="BBE55" s="106"/>
      <c r="BBF55" s="106"/>
      <c r="BBG55" s="106"/>
      <c r="BBH55" s="106"/>
      <c r="BBI55" s="106"/>
      <c r="BBJ55" s="106"/>
      <c r="BBK55" s="106"/>
      <c r="BBL55" s="106"/>
      <c r="BBM55" s="106"/>
      <c r="BBN55" s="106"/>
      <c r="BBO55" s="106"/>
      <c r="BBP55" s="106"/>
      <c r="BBQ55" s="106"/>
      <c r="BBR55" s="106"/>
      <c r="BBS55" s="106"/>
      <c r="BBT55" s="106"/>
      <c r="BBU55" s="106"/>
      <c r="BBV55" s="106"/>
      <c r="BBW55" s="106"/>
      <c r="BBX55" s="106"/>
      <c r="BBY55" s="106"/>
      <c r="BBZ55" s="106"/>
      <c r="BCA55" s="106"/>
      <c r="BCB55" s="106"/>
      <c r="BCC55" s="106"/>
      <c r="BCD55" s="106"/>
      <c r="BCE55" s="106"/>
      <c r="BCF55" s="106"/>
      <c r="BCG55" s="106"/>
      <c r="BCH55" s="106"/>
      <c r="BCI55" s="106"/>
      <c r="BCJ55" s="106"/>
      <c r="BCK55" s="106"/>
      <c r="BCL55" s="106"/>
      <c r="BCM55" s="106"/>
      <c r="BCN55" s="106"/>
      <c r="BCO55" s="106"/>
      <c r="BCP55" s="106"/>
      <c r="BCQ55" s="106"/>
      <c r="BCR55" s="106"/>
      <c r="BCS55" s="106"/>
      <c r="BCT55" s="106"/>
      <c r="BCU55" s="106"/>
      <c r="BCV55" s="106"/>
      <c r="BCW55" s="106"/>
      <c r="BCX55" s="106"/>
      <c r="BCY55" s="106"/>
      <c r="BCZ55" s="106"/>
      <c r="BDA55" s="106"/>
      <c r="BDB55" s="106"/>
      <c r="BDC55" s="106"/>
      <c r="BDD55" s="106"/>
      <c r="BDE55" s="106"/>
      <c r="BDF55" s="106"/>
      <c r="BDG55" s="106"/>
      <c r="BDH55" s="106"/>
      <c r="BDI55" s="106"/>
      <c r="BDJ55" s="106"/>
      <c r="BDK55" s="106"/>
      <c r="BDL55" s="106"/>
      <c r="BDM55" s="106"/>
      <c r="BDN55" s="106"/>
      <c r="BDO55" s="106"/>
      <c r="BDP55" s="106"/>
      <c r="BDQ55" s="106"/>
      <c r="BDR55" s="106"/>
      <c r="BDS55" s="106"/>
      <c r="BDT55" s="106"/>
      <c r="BDU55" s="106"/>
      <c r="BDV55" s="106"/>
      <c r="BDW55" s="106"/>
      <c r="BDX55" s="106"/>
      <c r="BDY55" s="106"/>
      <c r="BDZ55" s="106"/>
      <c r="BEA55" s="106"/>
      <c r="BEB55" s="106"/>
      <c r="BEC55" s="106"/>
      <c r="BED55" s="106"/>
      <c r="BEE55" s="106"/>
      <c r="BEF55" s="106"/>
      <c r="BEG55" s="106"/>
      <c r="BEH55" s="106"/>
      <c r="BEI55" s="106"/>
      <c r="BEJ55" s="106"/>
      <c r="BEK55" s="106"/>
      <c r="BEL55" s="106"/>
      <c r="BEM55" s="106"/>
      <c r="BEN55" s="106"/>
      <c r="BEO55" s="106"/>
      <c r="BEP55" s="106"/>
      <c r="BEQ55" s="106"/>
      <c r="BER55" s="106"/>
      <c r="BES55" s="106"/>
      <c r="BET55" s="106"/>
      <c r="BEU55" s="106"/>
      <c r="BEV55" s="106"/>
      <c r="BEW55" s="106"/>
      <c r="BEX55" s="106"/>
      <c r="BEY55" s="106"/>
      <c r="BEZ55" s="106"/>
      <c r="BFA55" s="106"/>
      <c r="BFB55" s="106"/>
      <c r="BFC55" s="106"/>
      <c r="BFD55" s="106"/>
      <c r="BFE55" s="106"/>
      <c r="BFF55" s="106"/>
      <c r="BFG55" s="106"/>
      <c r="BFH55" s="106"/>
      <c r="BFI55" s="106"/>
      <c r="BFJ55" s="106"/>
      <c r="BFK55" s="106"/>
      <c r="BFL55" s="106"/>
      <c r="BFM55" s="106"/>
      <c r="BFN55" s="106"/>
      <c r="BFO55" s="106"/>
      <c r="BFP55" s="106"/>
      <c r="BFQ55" s="106"/>
      <c r="BFR55" s="106"/>
      <c r="BFS55" s="106"/>
      <c r="BFT55" s="106"/>
      <c r="BFU55" s="106"/>
      <c r="BFV55" s="106"/>
      <c r="BFW55" s="106"/>
      <c r="BFX55" s="106"/>
      <c r="BFY55" s="106"/>
      <c r="BFZ55" s="106"/>
      <c r="BGA55" s="106"/>
      <c r="BGB55" s="106"/>
      <c r="BGC55" s="106"/>
      <c r="BGD55" s="106"/>
      <c r="BGE55" s="106"/>
      <c r="BGF55" s="106"/>
      <c r="BGG55" s="106"/>
      <c r="BGH55" s="106"/>
      <c r="BGI55" s="106"/>
      <c r="BGJ55" s="106"/>
      <c r="BGK55" s="106"/>
      <c r="BGL55" s="106"/>
      <c r="BGM55" s="106"/>
      <c r="BGN55" s="106"/>
      <c r="BGO55" s="106"/>
      <c r="BGP55" s="106"/>
      <c r="BGQ55" s="106"/>
      <c r="BGR55" s="106"/>
      <c r="BGS55" s="106"/>
      <c r="BGT55" s="106"/>
      <c r="BGU55" s="106"/>
      <c r="BGV55" s="106"/>
      <c r="BGW55" s="106"/>
      <c r="BGX55" s="106"/>
      <c r="BGY55" s="106"/>
      <c r="BGZ55" s="106"/>
      <c r="BHA55" s="106"/>
      <c r="BHB55" s="106"/>
      <c r="BHC55" s="106"/>
      <c r="BHD55" s="106"/>
      <c r="BHE55" s="106"/>
      <c r="BHF55" s="106"/>
      <c r="BHG55" s="106"/>
      <c r="BHH55" s="106"/>
      <c r="BHI55" s="106"/>
      <c r="BHJ55" s="106"/>
      <c r="BHK55" s="106"/>
      <c r="BHL55" s="106"/>
      <c r="BHM55" s="106"/>
      <c r="BHN55" s="106"/>
      <c r="BHO55" s="106"/>
      <c r="BHP55" s="106"/>
      <c r="BHQ55" s="106"/>
      <c r="BHR55" s="106"/>
      <c r="BHS55" s="106"/>
      <c r="BHT55" s="106"/>
      <c r="BHU55" s="106"/>
      <c r="BHV55" s="106"/>
      <c r="BHW55" s="106"/>
      <c r="BHX55" s="106"/>
      <c r="BHY55" s="106"/>
      <c r="BHZ55" s="106"/>
      <c r="BIA55" s="106"/>
      <c r="BIB55" s="106"/>
      <c r="BIC55" s="106"/>
      <c r="BID55" s="106"/>
      <c r="BIE55" s="106"/>
      <c r="BIF55" s="106"/>
      <c r="BIG55" s="106"/>
      <c r="BIH55" s="106"/>
      <c r="BII55" s="106"/>
      <c r="BIJ55" s="106"/>
      <c r="BIK55" s="106"/>
      <c r="BIL55" s="106"/>
      <c r="BIM55" s="106"/>
      <c r="BIN55" s="106"/>
      <c r="BIO55" s="106"/>
      <c r="BIP55" s="106"/>
      <c r="BIQ55" s="106"/>
      <c r="BIR55" s="106"/>
      <c r="BIS55" s="106"/>
      <c r="BIT55" s="106"/>
      <c r="BIU55" s="106"/>
      <c r="BIV55" s="106"/>
      <c r="BIW55" s="106"/>
      <c r="BIX55" s="106"/>
      <c r="BIY55" s="106"/>
      <c r="BIZ55" s="106"/>
      <c r="BJA55" s="106"/>
      <c r="BJB55" s="106"/>
      <c r="BJC55" s="106"/>
      <c r="BJD55" s="106"/>
      <c r="BJE55" s="106"/>
      <c r="BJF55" s="106"/>
      <c r="BJG55" s="106"/>
      <c r="BJH55" s="106"/>
      <c r="BJI55" s="106"/>
      <c r="BJJ55" s="106"/>
      <c r="BJK55" s="106"/>
      <c r="BJL55" s="106"/>
      <c r="BJM55" s="106"/>
      <c r="BJN55" s="106"/>
      <c r="BJO55" s="106"/>
      <c r="BJP55" s="106"/>
      <c r="BJQ55" s="106"/>
      <c r="BJR55" s="106"/>
      <c r="BJS55" s="106"/>
      <c r="BJT55" s="106"/>
      <c r="BJU55" s="106"/>
      <c r="BJV55" s="106"/>
      <c r="BJW55" s="106"/>
      <c r="BJX55" s="106"/>
      <c r="BJY55" s="106"/>
      <c r="BJZ55" s="106"/>
      <c r="BKA55" s="106"/>
      <c r="BKB55" s="106"/>
      <c r="BKC55" s="106"/>
      <c r="BKD55" s="106"/>
      <c r="BKE55" s="106"/>
      <c r="BKF55" s="106"/>
      <c r="BKG55" s="106"/>
      <c r="BKH55" s="106"/>
      <c r="BKI55" s="106"/>
      <c r="BKJ55" s="106"/>
      <c r="BKK55" s="106"/>
      <c r="BKL55" s="106"/>
      <c r="BKM55" s="106"/>
      <c r="BKN55" s="106"/>
      <c r="BKO55" s="106"/>
      <c r="BKP55" s="106"/>
      <c r="BKQ55" s="106"/>
      <c r="BKR55" s="106"/>
      <c r="BKS55" s="106"/>
      <c r="BKT55" s="106"/>
      <c r="BKU55" s="106"/>
      <c r="BKV55" s="106"/>
      <c r="BKW55" s="106"/>
      <c r="BKX55" s="106"/>
      <c r="BKY55" s="106"/>
      <c r="BKZ55" s="106"/>
      <c r="BLA55" s="106"/>
      <c r="BLB55" s="106"/>
      <c r="BLC55" s="106"/>
      <c r="BLD55" s="106"/>
      <c r="BLE55" s="106"/>
      <c r="BLF55" s="106"/>
      <c r="BLG55" s="106"/>
      <c r="BLH55" s="106"/>
      <c r="BLI55" s="106"/>
      <c r="BLJ55" s="106"/>
      <c r="BLK55" s="106"/>
      <c r="BLL55" s="106"/>
      <c r="BLM55" s="106"/>
      <c r="BLN55" s="106"/>
      <c r="BLO55" s="106"/>
      <c r="BLP55" s="106"/>
      <c r="BLQ55" s="106"/>
      <c r="BLR55" s="106"/>
      <c r="BLS55" s="106"/>
      <c r="BLT55" s="106"/>
      <c r="BLU55" s="106"/>
      <c r="BLV55" s="106"/>
      <c r="BLW55" s="106"/>
      <c r="BLX55" s="106"/>
      <c r="BLY55" s="106"/>
      <c r="BLZ55" s="106"/>
      <c r="BMA55" s="106"/>
      <c r="BMB55" s="106"/>
      <c r="BMC55" s="106"/>
      <c r="BMD55" s="106"/>
      <c r="BME55" s="106"/>
      <c r="BMF55" s="106"/>
      <c r="BMG55" s="106"/>
      <c r="BMH55" s="106"/>
      <c r="BMI55" s="106"/>
      <c r="BMJ55" s="106"/>
      <c r="BMK55" s="106"/>
      <c r="BML55" s="106"/>
      <c r="BMM55" s="106"/>
      <c r="BMN55" s="106"/>
      <c r="BMO55" s="106"/>
      <c r="BMP55" s="106"/>
      <c r="BMQ55" s="106"/>
      <c r="BMR55" s="106"/>
      <c r="BMS55" s="106"/>
      <c r="BMT55" s="106"/>
      <c r="BMU55" s="106"/>
      <c r="BMV55" s="106"/>
      <c r="BMW55" s="106"/>
      <c r="BMX55" s="106"/>
      <c r="BMY55" s="106"/>
      <c r="BMZ55" s="106"/>
      <c r="BNA55" s="106"/>
      <c r="BNB55" s="106"/>
      <c r="BNC55" s="106"/>
      <c r="BND55" s="106"/>
      <c r="BNE55" s="106"/>
      <c r="BNF55" s="106"/>
      <c r="BNG55" s="106"/>
      <c r="BNH55" s="106"/>
      <c r="BNI55" s="106"/>
      <c r="BNJ55" s="106"/>
      <c r="BNK55" s="106"/>
      <c r="BNL55" s="106"/>
      <c r="BNM55" s="106"/>
      <c r="BNN55" s="106"/>
      <c r="BNO55" s="106"/>
      <c r="BNP55" s="106"/>
      <c r="BNQ55" s="106"/>
      <c r="BNR55" s="106"/>
      <c r="BNS55" s="106"/>
      <c r="BNT55" s="106"/>
      <c r="BNU55" s="106"/>
      <c r="BNV55" s="106"/>
      <c r="BNW55" s="106"/>
      <c r="BNX55" s="106"/>
      <c r="BNY55" s="106"/>
      <c r="BNZ55" s="106"/>
      <c r="BOA55" s="106"/>
      <c r="BOB55" s="106"/>
      <c r="BOC55" s="106"/>
      <c r="BOD55" s="106"/>
      <c r="BOE55" s="106"/>
      <c r="BOF55" s="106"/>
      <c r="BOG55" s="106"/>
      <c r="BOH55" s="106"/>
      <c r="BOI55" s="106"/>
      <c r="BOJ55" s="106"/>
      <c r="BOK55" s="106"/>
      <c r="BOL55" s="106"/>
      <c r="BOM55" s="106"/>
      <c r="BON55" s="106"/>
      <c r="BOO55" s="106"/>
      <c r="BOP55" s="106"/>
      <c r="BOQ55" s="106"/>
      <c r="BOR55" s="106"/>
      <c r="BOS55" s="106"/>
      <c r="BOT55" s="106"/>
      <c r="BOU55" s="106"/>
      <c r="BOV55" s="106"/>
      <c r="BOW55" s="106"/>
      <c r="BOX55" s="106"/>
      <c r="BOY55" s="106"/>
      <c r="BOZ55" s="106"/>
      <c r="BPA55" s="106"/>
      <c r="BPB55" s="106"/>
      <c r="BPC55" s="106"/>
      <c r="BPD55" s="106"/>
      <c r="BPE55" s="106"/>
      <c r="BPF55" s="106"/>
      <c r="BPG55" s="106"/>
      <c r="BPH55" s="106"/>
      <c r="BPI55" s="106"/>
      <c r="BPJ55" s="106"/>
      <c r="BPK55" s="106"/>
      <c r="BPL55" s="106"/>
      <c r="BPM55" s="106"/>
      <c r="BPN55" s="106"/>
      <c r="BPO55" s="106"/>
      <c r="BPP55" s="106"/>
      <c r="BPQ55" s="106"/>
      <c r="BPR55" s="106"/>
      <c r="BPS55" s="106"/>
      <c r="BPT55" s="106"/>
      <c r="BPU55" s="106"/>
      <c r="BPV55" s="106"/>
      <c r="BPW55" s="106"/>
      <c r="BPX55" s="106"/>
      <c r="BPY55" s="106"/>
      <c r="BPZ55" s="106"/>
      <c r="BQA55" s="106"/>
      <c r="BQB55" s="106"/>
      <c r="BQC55" s="106"/>
      <c r="BQD55" s="106"/>
      <c r="BQE55" s="106"/>
      <c r="BQF55" s="106"/>
      <c r="BQG55" s="106"/>
      <c r="BQH55" s="106"/>
      <c r="BQI55" s="106"/>
      <c r="BQJ55" s="106"/>
      <c r="BQK55" s="106"/>
      <c r="BQL55" s="106"/>
      <c r="BQM55" s="106"/>
      <c r="BQN55" s="106"/>
      <c r="BQO55" s="106"/>
      <c r="BQP55" s="106"/>
      <c r="BQQ55" s="106"/>
      <c r="BQR55" s="106"/>
      <c r="BQS55" s="106"/>
      <c r="BQT55" s="106"/>
      <c r="BQU55" s="106"/>
      <c r="BQV55" s="106"/>
      <c r="BQW55" s="106"/>
      <c r="BQX55" s="106"/>
      <c r="BQY55" s="106"/>
      <c r="BQZ55" s="106"/>
      <c r="BRA55" s="106"/>
      <c r="BRB55" s="106"/>
      <c r="BRC55" s="106"/>
      <c r="BRD55" s="106"/>
      <c r="BRE55" s="106"/>
      <c r="BRF55" s="106"/>
      <c r="BRG55" s="106"/>
      <c r="BRH55" s="106"/>
      <c r="BRI55" s="106"/>
      <c r="BRJ55" s="106"/>
      <c r="BRK55" s="106"/>
      <c r="BRL55" s="106"/>
      <c r="BRM55" s="106"/>
      <c r="BRN55" s="106"/>
      <c r="BRO55" s="106"/>
      <c r="BRP55" s="106"/>
      <c r="BRQ55" s="106"/>
      <c r="BRR55" s="106"/>
      <c r="BRS55" s="106"/>
      <c r="BRT55" s="106"/>
      <c r="BRU55" s="106"/>
      <c r="BRV55" s="106"/>
      <c r="BRW55" s="106"/>
      <c r="BRX55" s="106"/>
      <c r="BRY55" s="106"/>
      <c r="BRZ55" s="106"/>
      <c r="BSA55" s="106"/>
      <c r="BSB55" s="106"/>
      <c r="BSC55" s="106"/>
      <c r="BSD55" s="106"/>
      <c r="BSE55" s="106"/>
      <c r="BSF55" s="106"/>
      <c r="BSG55" s="106"/>
      <c r="BSH55" s="106"/>
      <c r="BSI55" s="106"/>
      <c r="BSJ55" s="106"/>
      <c r="BSK55" s="106"/>
      <c r="BSL55" s="106"/>
      <c r="BSM55" s="106"/>
      <c r="BSN55" s="106"/>
      <c r="BSO55" s="106"/>
      <c r="BSP55" s="106"/>
      <c r="BSQ55" s="106"/>
      <c r="BSR55" s="106"/>
      <c r="BSS55" s="106"/>
      <c r="BST55" s="106"/>
      <c r="BSU55" s="106"/>
      <c r="BSV55" s="106"/>
      <c r="BSW55" s="106"/>
      <c r="BSX55" s="106"/>
      <c r="BSY55" s="106"/>
      <c r="BSZ55" s="106"/>
      <c r="BTA55" s="106"/>
      <c r="BTB55" s="106"/>
      <c r="BTC55" s="106"/>
      <c r="BTD55" s="106"/>
      <c r="BTE55" s="106"/>
      <c r="BTF55" s="106"/>
      <c r="BTG55" s="106"/>
      <c r="BTH55" s="106"/>
      <c r="BTI55" s="106"/>
      <c r="BTJ55" s="106"/>
      <c r="BTK55" s="106"/>
      <c r="BTL55" s="106"/>
      <c r="BTM55" s="106"/>
      <c r="BTN55" s="106"/>
      <c r="BTO55" s="106"/>
      <c r="BTP55" s="106"/>
      <c r="BTQ55" s="106"/>
      <c r="BTR55" s="106"/>
      <c r="BTS55" s="106"/>
      <c r="BTT55" s="106"/>
      <c r="BTU55" s="106"/>
      <c r="BTV55" s="106"/>
      <c r="BTW55" s="106"/>
      <c r="BTX55" s="106"/>
      <c r="BTY55" s="106"/>
      <c r="BTZ55" s="106"/>
      <c r="BUA55" s="106"/>
      <c r="BUB55" s="106"/>
      <c r="BUC55" s="106"/>
      <c r="BUD55" s="106"/>
      <c r="BUE55" s="106"/>
      <c r="BUF55" s="106"/>
      <c r="BUG55" s="106"/>
      <c r="BUH55" s="106"/>
      <c r="BUI55" s="106"/>
      <c r="BUJ55" s="106"/>
      <c r="BUK55" s="106"/>
      <c r="BUL55" s="106"/>
      <c r="BUM55" s="106"/>
      <c r="BUN55" s="106"/>
      <c r="BUO55" s="106"/>
      <c r="BUP55" s="106"/>
      <c r="BUQ55" s="106"/>
      <c r="BUR55" s="106"/>
      <c r="BUS55" s="106"/>
      <c r="BUT55" s="106"/>
      <c r="BUU55" s="106"/>
      <c r="BUV55" s="106"/>
      <c r="BUW55" s="106"/>
      <c r="BUX55" s="106"/>
      <c r="BUY55" s="106"/>
      <c r="BUZ55" s="106"/>
      <c r="BVA55" s="106"/>
      <c r="BVB55" s="106"/>
      <c r="BVC55" s="106"/>
      <c r="BVD55" s="106"/>
      <c r="BVE55" s="106"/>
      <c r="BVF55" s="106"/>
      <c r="BVG55" s="106"/>
      <c r="BVH55" s="106"/>
      <c r="BVI55" s="106"/>
      <c r="BVJ55" s="106"/>
      <c r="BVK55" s="106"/>
      <c r="BVL55" s="106"/>
      <c r="BVM55" s="106"/>
      <c r="BVN55" s="106"/>
      <c r="BVO55" s="106"/>
      <c r="BVP55" s="106"/>
      <c r="BVQ55" s="106"/>
      <c r="BVR55" s="106"/>
      <c r="BVS55" s="106"/>
      <c r="BVT55" s="106"/>
      <c r="BVU55" s="106"/>
      <c r="BVV55" s="106"/>
      <c r="BVW55" s="106"/>
      <c r="BVX55" s="106"/>
      <c r="BVY55" s="106"/>
      <c r="BVZ55" s="106"/>
      <c r="BWA55" s="106"/>
      <c r="BWB55" s="106"/>
      <c r="BWC55" s="106"/>
      <c r="BWD55" s="106"/>
      <c r="BWE55" s="106"/>
      <c r="BWF55" s="106"/>
      <c r="BWG55" s="106"/>
      <c r="BWH55" s="106"/>
      <c r="BWI55" s="106"/>
      <c r="BWJ55" s="106"/>
      <c r="BWK55" s="106"/>
      <c r="BWL55" s="106"/>
      <c r="BWM55" s="106"/>
      <c r="BWN55" s="106"/>
      <c r="BWO55" s="106"/>
      <c r="BWP55" s="106"/>
      <c r="BWQ55" s="106"/>
      <c r="BWR55" s="106"/>
      <c r="BWS55" s="106"/>
      <c r="BWT55" s="106"/>
      <c r="BWU55" s="106"/>
      <c r="BWV55" s="106"/>
      <c r="BWW55" s="106"/>
      <c r="BWX55" s="106"/>
      <c r="BWY55" s="106"/>
      <c r="BWZ55" s="106"/>
      <c r="BXA55" s="106"/>
      <c r="BXB55" s="106"/>
      <c r="BXC55" s="106"/>
      <c r="BXD55" s="106"/>
      <c r="BXE55" s="106"/>
      <c r="BXF55" s="106"/>
      <c r="BXG55" s="106"/>
      <c r="BXH55" s="106"/>
      <c r="BXI55" s="106"/>
      <c r="BXJ55" s="106"/>
      <c r="BXK55" s="106"/>
      <c r="BXL55" s="106"/>
      <c r="BXM55" s="106"/>
      <c r="BXN55" s="106"/>
      <c r="BXO55" s="106"/>
      <c r="BXP55" s="106"/>
      <c r="BXQ55" s="106"/>
      <c r="BXR55" s="106"/>
      <c r="BXS55" s="106"/>
      <c r="BXT55" s="106"/>
      <c r="BXU55" s="106"/>
      <c r="BXV55" s="106"/>
      <c r="BXW55" s="106"/>
      <c r="BXX55" s="106"/>
      <c r="BXY55" s="106"/>
      <c r="BXZ55" s="106"/>
      <c r="BYA55" s="106"/>
      <c r="BYB55" s="106"/>
      <c r="BYC55" s="106"/>
      <c r="BYD55" s="106"/>
      <c r="BYE55" s="106"/>
      <c r="BYF55" s="106"/>
      <c r="BYG55" s="106"/>
      <c r="BYH55" s="106"/>
      <c r="BYI55" s="106"/>
      <c r="BYJ55" s="106"/>
      <c r="BYK55" s="106"/>
      <c r="BYL55" s="106"/>
      <c r="BYM55" s="106"/>
      <c r="BYN55" s="106"/>
      <c r="BYO55" s="106"/>
      <c r="BYP55" s="106"/>
      <c r="BYQ55" s="106"/>
      <c r="BYR55" s="106"/>
      <c r="BYS55" s="106"/>
      <c r="BYT55" s="106"/>
      <c r="BYU55" s="106"/>
      <c r="BYV55" s="106"/>
      <c r="BYW55" s="106"/>
      <c r="BYX55" s="106"/>
      <c r="BYY55" s="106"/>
      <c r="BYZ55" s="106"/>
      <c r="BZA55" s="106"/>
      <c r="BZB55" s="106"/>
      <c r="BZC55" s="106"/>
      <c r="BZD55" s="106"/>
      <c r="BZE55" s="106"/>
      <c r="BZF55" s="106"/>
      <c r="BZG55" s="106"/>
      <c r="BZH55" s="106"/>
      <c r="BZI55" s="106"/>
      <c r="BZJ55" s="106"/>
      <c r="BZK55" s="106"/>
      <c r="BZL55" s="106"/>
      <c r="BZM55" s="106"/>
      <c r="BZN55" s="106"/>
      <c r="BZO55" s="106"/>
      <c r="BZP55" s="106"/>
      <c r="BZQ55" s="106"/>
      <c r="BZR55" s="106"/>
      <c r="BZS55" s="106"/>
      <c r="BZT55" s="106"/>
      <c r="BZU55" s="106"/>
      <c r="BZV55" s="106"/>
      <c r="BZW55" s="106"/>
      <c r="BZX55" s="106"/>
      <c r="BZY55" s="106"/>
      <c r="BZZ55" s="106"/>
      <c r="CAA55" s="106"/>
      <c r="CAB55" s="106"/>
      <c r="CAC55" s="106"/>
      <c r="CAD55" s="106"/>
      <c r="CAE55" s="106"/>
      <c r="CAF55" s="106"/>
      <c r="CAG55" s="106"/>
      <c r="CAH55" s="106"/>
      <c r="CAI55" s="106"/>
      <c r="CAJ55" s="106"/>
      <c r="CAK55" s="106"/>
      <c r="CAL55" s="106"/>
      <c r="CAM55" s="106"/>
      <c r="CAN55" s="106"/>
      <c r="CAO55" s="106"/>
      <c r="CAP55" s="106"/>
      <c r="CAQ55" s="106"/>
      <c r="CAR55" s="106"/>
      <c r="CAS55" s="106"/>
      <c r="CAT55" s="106"/>
      <c r="CAU55" s="106"/>
      <c r="CAV55" s="106"/>
      <c r="CAW55" s="106"/>
      <c r="CAX55" s="106"/>
      <c r="CAY55" s="106"/>
      <c r="CAZ55" s="106"/>
      <c r="CBA55" s="106"/>
      <c r="CBB55" s="106"/>
      <c r="CBC55" s="106"/>
      <c r="CBD55" s="106"/>
      <c r="CBE55" s="106"/>
      <c r="CBF55" s="106"/>
      <c r="CBG55" s="106"/>
      <c r="CBH55" s="106"/>
      <c r="CBI55" s="106"/>
      <c r="CBJ55" s="106"/>
      <c r="CBK55" s="106"/>
      <c r="CBL55" s="106"/>
      <c r="CBM55" s="106"/>
      <c r="CBN55" s="106"/>
      <c r="CBO55" s="106"/>
      <c r="CBP55" s="106"/>
      <c r="CBQ55" s="106"/>
      <c r="CBR55" s="106"/>
      <c r="CBS55" s="106"/>
      <c r="CBT55" s="106"/>
      <c r="CBU55" s="106"/>
      <c r="CBV55" s="106"/>
      <c r="CBW55" s="106"/>
      <c r="CBX55" s="106"/>
      <c r="CBY55" s="106"/>
      <c r="CBZ55" s="106"/>
      <c r="CCA55" s="106"/>
      <c r="CCB55" s="106"/>
      <c r="CCC55" s="106"/>
      <c r="CCD55" s="106"/>
      <c r="CCE55" s="106"/>
      <c r="CCF55" s="106"/>
      <c r="CCG55" s="106"/>
      <c r="CCH55" s="106"/>
      <c r="CCI55" s="106"/>
      <c r="CCJ55" s="106"/>
      <c r="CCK55" s="106"/>
      <c r="CCL55" s="106"/>
      <c r="CCM55" s="106"/>
      <c r="CCN55" s="106"/>
      <c r="CCO55" s="106"/>
      <c r="CCP55" s="106"/>
      <c r="CCQ55" s="106"/>
      <c r="CCR55" s="106"/>
      <c r="CCS55" s="106"/>
      <c r="CCT55" s="106"/>
      <c r="CCU55" s="106"/>
      <c r="CCV55" s="106"/>
      <c r="CCW55" s="106"/>
      <c r="CCX55" s="106"/>
      <c r="CCY55" s="106"/>
      <c r="CCZ55" s="106"/>
      <c r="CDA55" s="106"/>
      <c r="CDB55" s="106"/>
      <c r="CDC55" s="106"/>
      <c r="CDD55" s="106"/>
      <c r="CDE55" s="106"/>
      <c r="CDF55" s="106"/>
      <c r="CDG55" s="106"/>
      <c r="CDH55" s="106"/>
      <c r="CDI55" s="106"/>
      <c r="CDJ55" s="106"/>
      <c r="CDK55" s="106"/>
      <c r="CDL55" s="106"/>
      <c r="CDM55" s="106"/>
      <c r="CDN55" s="106"/>
      <c r="CDO55" s="106"/>
      <c r="CDP55" s="106"/>
      <c r="CDQ55" s="106"/>
      <c r="CDR55" s="106"/>
      <c r="CDS55" s="106"/>
      <c r="CDT55" s="106"/>
      <c r="CDU55" s="106"/>
      <c r="CDV55" s="106"/>
      <c r="CDW55" s="106"/>
      <c r="CDX55" s="106"/>
      <c r="CDY55" s="106"/>
      <c r="CDZ55" s="106"/>
      <c r="CEA55" s="106"/>
      <c r="CEB55" s="106"/>
      <c r="CEC55" s="106"/>
      <c r="CED55" s="106"/>
      <c r="CEE55" s="106"/>
      <c r="CEF55" s="106"/>
      <c r="CEG55" s="106"/>
      <c r="CEH55" s="106"/>
      <c r="CEI55" s="106"/>
      <c r="CEJ55" s="106"/>
      <c r="CEK55" s="106"/>
      <c r="CEL55" s="106"/>
      <c r="CEM55" s="106"/>
      <c r="CEN55" s="106"/>
      <c r="CEO55" s="106"/>
      <c r="CEP55" s="106"/>
      <c r="CEQ55" s="106"/>
      <c r="CER55" s="106"/>
      <c r="CES55" s="106"/>
      <c r="CET55" s="106"/>
      <c r="CEU55" s="106"/>
      <c r="CEV55" s="106"/>
      <c r="CEW55" s="106"/>
      <c r="CEX55" s="106"/>
      <c r="CEY55" s="106"/>
      <c r="CEZ55" s="106"/>
      <c r="CFA55" s="106"/>
      <c r="CFB55" s="106"/>
      <c r="CFC55" s="106"/>
      <c r="CFD55" s="106"/>
      <c r="CFE55" s="106"/>
      <c r="CFF55" s="106"/>
      <c r="CFG55" s="106"/>
      <c r="CFH55" s="106"/>
      <c r="CFI55" s="106"/>
      <c r="CFJ55" s="106"/>
      <c r="CFK55" s="106"/>
      <c r="CFL55" s="106"/>
      <c r="CFM55" s="106"/>
      <c r="CFN55" s="106"/>
      <c r="CFO55" s="106"/>
      <c r="CFP55" s="106"/>
      <c r="CFQ55" s="106"/>
      <c r="CFR55" s="106"/>
      <c r="CFS55" s="106"/>
      <c r="CFT55" s="106"/>
      <c r="CFU55" s="106"/>
      <c r="CFV55" s="106"/>
      <c r="CFW55" s="106"/>
      <c r="CFX55" s="106"/>
      <c r="CFY55" s="106"/>
      <c r="CFZ55" s="106"/>
      <c r="CGA55" s="106"/>
      <c r="CGB55" s="106"/>
      <c r="CGC55" s="106"/>
      <c r="CGD55" s="106"/>
      <c r="CGE55" s="106"/>
      <c r="CGF55" s="106"/>
      <c r="CGG55" s="106"/>
      <c r="CGH55" s="106"/>
      <c r="CGI55" s="106"/>
      <c r="CGJ55" s="106"/>
      <c r="CGK55" s="106"/>
      <c r="CGL55" s="106"/>
      <c r="CGM55" s="106"/>
      <c r="CGN55" s="106"/>
      <c r="CGO55" s="106"/>
      <c r="CGP55" s="106"/>
      <c r="CGQ55" s="106"/>
      <c r="CGR55" s="106"/>
      <c r="CGS55" s="106"/>
      <c r="CGT55" s="106"/>
      <c r="CGU55" s="106"/>
      <c r="CGV55" s="106"/>
      <c r="CGW55" s="106"/>
      <c r="CGX55" s="106"/>
      <c r="CGY55" s="106"/>
      <c r="CGZ55" s="106"/>
      <c r="CHA55" s="106"/>
      <c r="CHB55" s="106"/>
      <c r="CHC55" s="106"/>
      <c r="CHD55" s="106"/>
      <c r="CHE55" s="106"/>
      <c r="CHF55" s="106"/>
      <c r="CHG55" s="106"/>
      <c r="CHH55" s="106"/>
      <c r="CHI55" s="106"/>
      <c r="CHJ55" s="106"/>
      <c r="CHK55" s="106"/>
      <c r="CHL55" s="106"/>
      <c r="CHM55" s="106"/>
      <c r="CHN55" s="106"/>
      <c r="CHO55" s="106"/>
      <c r="CHP55" s="106"/>
      <c r="CHQ55" s="106"/>
      <c r="CHR55" s="106"/>
      <c r="CHS55" s="106"/>
      <c r="CHT55" s="106"/>
      <c r="CHU55" s="106"/>
      <c r="CHV55" s="106"/>
      <c r="CHW55" s="106"/>
      <c r="CHX55" s="106"/>
      <c r="CHY55" s="106"/>
      <c r="CHZ55" s="106"/>
      <c r="CIA55" s="106"/>
      <c r="CIB55" s="106"/>
      <c r="CIC55" s="106"/>
      <c r="CID55" s="106"/>
      <c r="CIE55" s="106"/>
      <c r="CIF55" s="106"/>
      <c r="CIG55" s="106"/>
      <c r="CIH55" s="106"/>
      <c r="CII55" s="106"/>
      <c r="CIJ55" s="106"/>
      <c r="CIK55" s="106"/>
      <c r="CIL55" s="106"/>
      <c r="CIM55" s="106"/>
      <c r="CIN55" s="106"/>
      <c r="CIO55" s="106"/>
      <c r="CIP55" s="106"/>
      <c r="CIQ55" s="106"/>
      <c r="CIR55" s="106"/>
      <c r="CIS55" s="106"/>
      <c r="CIT55" s="106"/>
      <c r="CIU55" s="106"/>
      <c r="CIV55" s="106"/>
      <c r="CIW55" s="106"/>
      <c r="CIX55" s="106"/>
      <c r="CIY55" s="106"/>
      <c r="CIZ55" s="106"/>
      <c r="CJA55" s="106"/>
      <c r="CJB55" s="106"/>
      <c r="CJC55" s="106"/>
      <c r="CJD55" s="106"/>
      <c r="CJE55" s="106"/>
      <c r="CJF55" s="106"/>
      <c r="CJG55" s="106"/>
      <c r="CJH55" s="106"/>
      <c r="CJI55" s="106"/>
      <c r="CJJ55" s="106"/>
      <c r="CJK55" s="106"/>
      <c r="CJL55" s="106"/>
      <c r="CJM55" s="106"/>
      <c r="CJN55" s="106"/>
      <c r="CJO55" s="106"/>
      <c r="CJP55" s="106"/>
      <c r="CJQ55" s="106"/>
      <c r="CJR55" s="106"/>
      <c r="CJS55" s="106"/>
      <c r="CJT55" s="106"/>
      <c r="CJU55" s="106"/>
      <c r="CJV55" s="106"/>
      <c r="CJW55" s="106"/>
      <c r="CJX55" s="106"/>
      <c r="CJY55" s="106"/>
      <c r="CJZ55" s="106"/>
      <c r="CKA55" s="106"/>
      <c r="CKB55" s="106"/>
      <c r="CKC55" s="106"/>
      <c r="CKD55" s="106"/>
      <c r="CKE55" s="106"/>
      <c r="CKF55" s="106"/>
      <c r="CKG55" s="106"/>
      <c r="CKH55" s="106"/>
      <c r="CKI55" s="106"/>
      <c r="CKJ55" s="106"/>
      <c r="CKK55" s="106"/>
      <c r="CKL55" s="106"/>
      <c r="CKM55" s="106"/>
      <c r="CKN55" s="106"/>
      <c r="CKO55" s="106"/>
      <c r="CKP55" s="106"/>
      <c r="CKQ55" s="106"/>
      <c r="CKR55" s="106"/>
      <c r="CKS55" s="106"/>
      <c r="CKT55" s="106"/>
      <c r="CKU55" s="106"/>
      <c r="CKV55" s="106"/>
      <c r="CKW55" s="106"/>
      <c r="CKX55" s="106"/>
      <c r="CKY55" s="106"/>
      <c r="CKZ55" s="106"/>
      <c r="CLA55" s="106"/>
      <c r="CLB55" s="106"/>
      <c r="CLC55" s="106"/>
      <c r="CLD55" s="106"/>
      <c r="CLE55" s="106"/>
      <c r="CLF55" s="106"/>
      <c r="CLG55" s="106"/>
      <c r="CLH55" s="106"/>
      <c r="CLI55" s="106"/>
      <c r="CLJ55" s="106"/>
      <c r="CLK55" s="106"/>
      <c r="CLL55" s="106"/>
      <c r="CLM55" s="106"/>
      <c r="CLN55" s="106"/>
      <c r="CLO55" s="106"/>
      <c r="CLP55" s="106"/>
      <c r="CLQ55" s="106"/>
      <c r="CLR55" s="106"/>
      <c r="CLS55" s="106"/>
      <c r="CLT55" s="106"/>
      <c r="CLU55" s="106"/>
      <c r="CLV55" s="106"/>
      <c r="CLW55" s="106"/>
      <c r="CLX55" s="106"/>
      <c r="CLY55" s="106"/>
      <c r="CLZ55" s="106"/>
      <c r="CMA55" s="106"/>
      <c r="CMB55" s="106"/>
      <c r="CMC55" s="106"/>
      <c r="CMD55" s="106"/>
      <c r="CME55" s="106"/>
      <c r="CMF55" s="106"/>
      <c r="CMG55" s="106"/>
      <c r="CMH55" s="106"/>
      <c r="CMI55" s="106"/>
      <c r="CMJ55" s="106"/>
      <c r="CMK55" s="106"/>
      <c r="CML55" s="106"/>
      <c r="CMM55" s="106"/>
      <c r="CMN55" s="106"/>
      <c r="CMO55" s="106"/>
      <c r="CMP55" s="106"/>
      <c r="CMQ55" s="106"/>
      <c r="CMR55" s="106"/>
      <c r="CMS55" s="106"/>
      <c r="CMT55" s="106"/>
      <c r="CMU55" s="106"/>
      <c r="CMV55" s="106"/>
      <c r="CMW55" s="106"/>
      <c r="CMX55" s="106"/>
      <c r="CMY55" s="106"/>
      <c r="CMZ55" s="106"/>
      <c r="CNA55" s="106"/>
      <c r="CNB55" s="106"/>
      <c r="CNC55" s="106"/>
      <c r="CND55" s="106"/>
      <c r="CNE55" s="106"/>
      <c r="CNF55" s="106"/>
      <c r="CNG55" s="106"/>
      <c r="CNH55" s="106"/>
      <c r="CNI55" s="106"/>
      <c r="CNJ55" s="106"/>
      <c r="CNK55" s="106"/>
      <c r="CNL55" s="106"/>
      <c r="CNM55" s="106"/>
      <c r="CNN55" s="106"/>
      <c r="CNO55" s="106"/>
      <c r="CNP55" s="106"/>
      <c r="CNQ55" s="106"/>
      <c r="CNR55" s="106"/>
      <c r="CNS55" s="106"/>
      <c r="CNT55" s="106"/>
      <c r="CNU55" s="106"/>
      <c r="CNV55" s="106"/>
      <c r="CNW55" s="106"/>
      <c r="CNX55" s="106"/>
      <c r="CNY55" s="106"/>
      <c r="CNZ55" s="106"/>
      <c r="COA55" s="106"/>
      <c r="COB55" s="106"/>
      <c r="COC55" s="106"/>
      <c r="COD55" s="106"/>
      <c r="COE55" s="106"/>
      <c r="COF55" s="106"/>
      <c r="COG55" s="106"/>
      <c r="COH55" s="106"/>
      <c r="COI55" s="106"/>
      <c r="COJ55" s="106"/>
      <c r="COK55" s="106"/>
      <c r="COL55" s="106"/>
      <c r="COM55" s="106"/>
      <c r="CON55" s="106"/>
      <c r="COO55" s="106"/>
      <c r="COP55" s="106"/>
      <c r="COQ55" s="106"/>
      <c r="COR55" s="106"/>
      <c r="COS55" s="106"/>
      <c r="COT55" s="106"/>
      <c r="COU55" s="106"/>
      <c r="COV55" s="106"/>
      <c r="COW55" s="106"/>
      <c r="COX55" s="106"/>
      <c r="COY55" s="106"/>
      <c r="COZ55" s="106"/>
      <c r="CPA55" s="106"/>
      <c r="CPB55" s="106"/>
      <c r="CPC55" s="106"/>
      <c r="CPD55" s="106"/>
      <c r="CPE55" s="106"/>
      <c r="CPF55" s="106"/>
      <c r="CPG55" s="106"/>
      <c r="CPH55" s="106"/>
      <c r="CPI55" s="106"/>
      <c r="CPJ55" s="106"/>
      <c r="CPK55" s="106"/>
      <c r="CPL55" s="106"/>
      <c r="CPM55" s="106"/>
      <c r="CPN55" s="106"/>
      <c r="CPO55" s="106"/>
      <c r="CPP55" s="106"/>
      <c r="CPQ55" s="106"/>
      <c r="CPR55" s="106"/>
      <c r="CPS55" s="106"/>
      <c r="CPT55" s="106"/>
      <c r="CPU55" s="106"/>
      <c r="CPV55" s="106"/>
      <c r="CPW55" s="106"/>
      <c r="CPX55" s="106"/>
      <c r="CPY55" s="106"/>
      <c r="CPZ55" s="106"/>
      <c r="CQA55" s="106"/>
      <c r="CQB55" s="106"/>
      <c r="CQC55" s="106"/>
      <c r="CQD55" s="106"/>
      <c r="CQE55" s="106"/>
      <c r="CQF55" s="106"/>
      <c r="CQG55" s="106"/>
      <c r="CQH55" s="106"/>
      <c r="CQI55" s="106"/>
      <c r="CQJ55" s="106"/>
      <c r="CQK55" s="106"/>
      <c r="CQL55" s="106"/>
      <c r="CQM55" s="106"/>
      <c r="CQN55" s="106"/>
      <c r="CQO55" s="106"/>
      <c r="CQP55" s="106"/>
      <c r="CQQ55" s="106"/>
      <c r="CQR55" s="106"/>
      <c r="CQS55" s="106"/>
      <c r="CQT55" s="106"/>
      <c r="CQU55" s="106"/>
      <c r="CQV55" s="106"/>
      <c r="CQW55" s="106"/>
      <c r="CQX55" s="106"/>
      <c r="CQY55" s="106"/>
      <c r="CQZ55" s="106"/>
      <c r="CRA55" s="106"/>
      <c r="CRB55" s="106"/>
      <c r="CRC55" s="106"/>
      <c r="CRD55" s="106"/>
      <c r="CRE55" s="106"/>
      <c r="CRF55" s="106"/>
      <c r="CRG55" s="106"/>
      <c r="CRH55" s="106"/>
      <c r="CRI55" s="106"/>
      <c r="CRJ55" s="106"/>
      <c r="CRK55" s="106"/>
      <c r="CRL55" s="106"/>
      <c r="CRM55" s="106"/>
      <c r="CRN55" s="106"/>
      <c r="CRO55" s="106"/>
      <c r="CRP55" s="106"/>
      <c r="CRQ55" s="106"/>
      <c r="CRR55" s="106"/>
      <c r="CRS55" s="106"/>
      <c r="CRT55" s="106"/>
      <c r="CRU55" s="106"/>
      <c r="CRV55" s="106"/>
      <c r="CRW55" s="106"/>
      <c r="CRX55" s="106"/>
      <c r="CRY55" s="106"/>
      <c r="CRZ55" s="106"/>
      <c r="CSA55" s="106"/>
      <c r="CSB55" s="106"/>
      <c r="CSC55" s="106"/>
      <c r="CSD55" s="106"/>
      <c r="CSE55" s="106"/>
      <c r="CSF55" s="106"/>
      <c r="CSG55" s="106"/>
      <c r="CSH55" s="106"/>
      <c r="CSI55" s="106"/>
      <c r="CSJ55" s="106"/>
      <c r="CSK55" s="106"/>
      <c r="CSL55" s="106"/>
      <c r="CSM55" s="106"/>
      <c r="CSN55" s="106"/>
      <c r="CSO55" s="106"/>
      <c r="CSP55" s="106"/>
      <c r="CSQ55" s="106"/>
      <c r="CSR55" s="106"/>
      <c r="CSS55" s="106"/>
      <c r="CST55" s="106"/>
      <c r="CSU55" s="106"/>
      <c r="CSV55" s="106"/>
      <c r="CSW55" s="106"/>
      <c r="CSX55" s="106"/>
      <c r="CSY55" s="106"/>
      <c r="CSZ55" s="106"/>
      <c r="CTA55" s="106"/>
      <c r="CTB55" s="106"/>
      <c r="CTC55" s="106"/>
      <c r="CTD55" s="106"/>
      <c r="CTE55" s="106"/>
      <c r="CTF55" s="106"/>
      <c r="CTG55" s="106"/>
      <c r="CTH55" s="106"/>
      <c r="CTI55" s="106"/>
      <c r="CTJ55" s="106"/>
      <c r="CTK55" s="106"/>
      <c r="CTL55" s="106"/>
      <c r="CTM55" s="106"/>
      <c r="CTN55" s="106"/>
      <c r="CTO55" s="106"/>
      <c r="CTP55" s="106"/>
      <c r="CTQ55" s="106"/>
      <c r="CTR55" s="106"/>
      <c r="CTS55" s="106"/>
      <c r="CTT55" s="106"/>
      <c r="CTU55" s="106"/>
      <c r="CTV55" s="106"/>
      <c r="CTW55" s="106"/>
      <c r="CTX55" s="106"/>
      <c r="CTY55" s="106"/>
      <c r="CTZ55" s="106"/>
      <c r="CUA55" s="106"/>
      <c r="CUB55" s="106"/>
      <c r="CUC55" s="106"/>
      <c r="CUD55" s="106"/>
      <c r="CUE55" s="106"/>
      <c r="CUF55" s="106"/>
      <c r="CUG55" s="106"/>
      <c r="CUH55" s="106"/>
      <c r="CUI55" s="106"/>
      <c r="CUJ55" s="106"/>
      <c r="CUK55" s="106"/>
      <c r="CUL55" s="106"/>
      <c r="CUM55" s="106"/>
      <c r="CUN55" s="106"/>
      <c r="CUO55" s="106"/>
      <c r="CUP55" s="106"/>
      <c r="CUQ55" s="106"/>
      <c r="CUR55" s="106"/>
      <c r="CUS55" s="106"/>
      <c r="CUT55" s="106"/>
      <c r="CUU55" s="106"/>
      <c r="CUV55" s="106"/>
      <c r="CUW55" s="106"/>
      <c r="CUX55" s="106"/>
      <c r="CUY55" s="106"/>
      <c r="CUZ55" s="106"/>
      <c r="CVA55" s="106"/>
      <c r="CVB55" s="106"/>
      <c r="CVC55" s="106"/>
      <c r="CVD55" s="106"/>
      <c r="CVE55" s="106"/>
      <c r="CVF55" s="106"/>
      <c r="CVG55" s="106"/>
      <c r="CVH55" s="106"/>
      <c r="CVI55" s="106"/>
      <c r="CVJ55" s="106"/>
      <c r="CVK55" s="106"/>
      <c r="CVL55" s="106"/>
      <c r="CVM55" s="106"/>
      <c r="CVN55" s="106"/>
      <c r="CVO55" s="106"/>
      <c r="CVP55" s="106"/>
      <c r="CVQ55" s="106"/>
      <c r="CVR55" s="106"/>
      <c r="CVS55" s="106"/>
      <c r="CVT55" s="106"/>
      <c r="CVU55" s="106"/>
      <c r="CVV55" s="106"/>
      <c r="CVW55" s="106"/>
      <c r="CVX55" s="106"/>
      <c r="CVY55" s="106"/>
      <c r="CVZ55" s="106"/>
      <c r="CWA55" s="106"/>
      <c r="CWB55" s="106"/>
      <c r="CWC55" s="106"/>
      <c r="CWD55" s="106"/>
      <c r="CWE55" s="106"/>
      <c r="CWF55" s="106"/>
      <c r="CWG55" s="106"/>
      <c r="CWH55" s="106"/>
      <c r="CWI55" s="106"/>
      <c r="CWJ55" s="106"/>
      <c r="CWK55" s="106"/>
      <c r="CWL55" s="106"/>
      <c r="CWM55" s="106"/>
      <c r="CWN55" s="106"/>
      <c r="CWO55" s="106"/>
      <c r="CWP55" s="106"/>
      <c r="CWQ55" s="106"/>
      <c r="CWR55" s="106"/>
      <c r="CWS55" s="106"/>
      <c r="CWT55" s="106"/>
      <c r="CWU55" s="106"/>
      <c r="CWV55" s="106"/>
      <c r="CWW55" s="106"/>
      <c r="CWX55" s="106"/>
      <c r="CWY55" s="106"/>
      <c r="CWZ55" s="106"/>
      <c r="CXA55" s="106"/>
      <c r="CXB55" s="106"/>
      <c r="CXC55" s="106"/>
      <c r="CXD55" s="106"/>
      <c r="CXE55" s="106"/>
      <c r="CXF55" s="106"/>
      <c r="CXG55" s="106"/>
      <c r="CXH55" s="106"/>
      <c r="CXI55" s="106"/>
      <c r="CXJ55" s="106"/>
      <c r="CXK55" s="106"/>
      <c r="CXL55" s="106"/>
      <c r="CXM55" s="106"/>
      <c r="CXN55" s="106"/>
      <c r="CXO55" s="106"/>
      <c r="CXP55" s="106"/>
      <c r="CXQ55" s="106"/>
      <c r="CXR55" s="106"/>
      <c r="CXS55" s="106"/>
      <c r="CXT55" s="106"/>
      <c r="CXU55" s="106"/>
      <c r="CXV55" s="106"/>
      <c r="CXW55" s="106"/>
      <c r="CXX55" s="106"/>
      <c r="CXY55" s="106"/>
      <c r="CXZ55" s="106"/>
      <c r="CYA55" s="106"/>
      <c r="CYB55" s="106"/>
      <c r="CYC55" s="106"/>
      <c r="CYD55" s="106"/>
      <c r="CYE55" s="106"/>
      <c r="CYF55" s="106"/>
      <c r="CYG55" s="106"/>
      <c r="CYH55" s="106"/>
      <c r="CYI55" s="106"/>
      <c r="CYJ55" s="106"/>
      <c r="CYK55" s="106"/>
      <c r="CYL55" s="106"/>
      <c r="CYM55" s="106"/>
      <c r="CYN55" s="106"/>
      <c r="CYO55" s="106"/>
      <c r="CYP55" s="106"/>
      <c r="CYQ55" s="106"/>
      <c r="CYR55" s="106"/>
      <c r="CYS55" s="106"/>
      <c r="CYT55" s="106"/>
      <c r="CYU55" s="106"/>
      <c r="CYV55" s="106"/>
      <c r="CYW55" s="106"/>
      <c r="CYX55" s="106"/>
      <c r="CYY55" s="106"/>
      <c r="CYZ55" s="106"/>
      <c r="CZA55" s="106"/>
      <c r="CZB55" s="106"/>
      <c r="CZC55" s="106"/>
      <c r="CZD55" s="106"/>
      <c r="CZE55" s="106"/>
      <c r="CZF55" s="106"/>
      <c r="CZG55" s="106"/>
      <c r="CZH55" s="106"/>
      <c r="CZI55" s="106"/>
      <c r="CZJ55" s="106"/>
      <c r="CZK55" s="106"/>
      <c r="CZL55" s="106"/>
      <c r="CZM55" s="106"/>
      <c r="CZN55" s="106"/>
      <c r="CZO55" s="106"/>
      <c r="CZP55" s="106"/>
      <c r="CZQ55" s="106"/>
      <c r="CZR55" s="106"/>
      <c r="CZS55" s="106"/>
      <c r="CZT55" s="106"/>
      <c r="CZU55" s="106"/>
      <c r="CZV55" s="106"/>
      <c r="CZW55" s="106"/>
      <c r="CZX55" s="106"/>
      <c r="CZY55" s="106"/>
      <c r="CZZ55" s="106"/>
      <c r="DAA55" s="106"/>
      <c r="DAB55" s="106"/>
      <c r="DAC55" s="106"/>
      <c r="DAD55" s="106"/>
      <c r="DAE55" s="106"/>
      <c r="DAF55" s="106"/>
      <c r="DAG55" s="106"/>
      <c r="DAH55" s="106"/>
      <c r="DAI55" s="106"/>
      <c r="DAJ55" s="106"/>
      <c r="DAK55" s="106"/>
      <c r="DAL55" s="106"/>
      <c r="DAM55" s="106"/>
      <c r="DAN55" s="106"/>
      <c r="DAO55" s="106"/>
      <c r="DAP55" s="106"/>
      <c r="DAQ55" s="106"/>
      <c r="DAR55" s="106"/>
      <c r="DAS55" s="106"/>
      <c r="DAT55" s="106"/>
      <c r="DAU55" s="106"/>
      <c r="DAV55" s="106"/>
      <c r="DAW55" s="106"/>
      <c r="DAX55" s="106"/>
      <c r="DAY55" s="106"/>
      <c r="DAZ55" s="106"/>
      <c r="DBA55" s="106"/>
      <c r="DBB55" s="106"/>
      <c r="DBC55" s="106"/>
      <c r="DBD55" s="106"/>
      <c r="DBE55" s="106"/>
      <c r="DBF55" s="106"/>
      <c r="DBG55" s="106"/>
      <c r="DBH55" s="106"/>
      <c r="DBI55" s="106"/>
      <c r="DBJ55" s="106"/>
      <c r="DBK55" s="106"/>
      <c r="DBL55" s="106"/>
      <c r="DBM55" s="106"/>
      <c r="DBN55" s="106"/>
      <c r="DBO55" s="106"/>
      <c r="DBP55" s="106"/>
      <c r="DBQ55" s="106"/>
      <c r="DBR55" s="106"/>
      <c r="DBS55" s="106"/>
      <c r="DBT55" s="106"/>
      <c r="DBU55" s="106"/>
      <c r="DBV55" s="106"/>
      <c r="DBW55" s="106"/>
      <c r="DBX55" s="106"/>
      <c r="DBY55" s="106"/>
      <c r="DBZ55" s="106"/>
      <c r="DCA55" s="106"/>
      <c r="DCB55" s="106"/>
      <c r="DCC55" s="106"/>
      <c r="DCD55" s="106"/>
      <c r="DCE55" s="106"/>
      <c r="DCF55" s="106"/>
      <c r="DCG55" s="106"/>
      <c r="DCH55" s="106"/>
      <c r="DCI55" s="106"/>
      <c r="DCJ55" s="106"/>
      <c r="DCK55" s="106"/>
      <c r="DCL55" s="106"/>
      <c r="DCM55" s="106"/>
      <c r="DCN55" s="106"/>
      <c r="DCO55" s="106"/>
      <c r="DCP55" s="106"/>
      <c r="DCQ55" s="106"/>
      <c r="DCR55" s="106"/>
      <c r="DCS55" s="106"/>
      <c r="DCT55" s="106"/>
      <c r="DCU55" s="106"/>
      <c r="DCV55" s="106"/>
      <c r="DCW55" s="106"/>
      <c r="DCX55" s="106"/>
      <c r="DCY55" s="106"/>
      <c r="DCZ55" s="106"/>
      <c r="DDA55" s="106"/>
      <c r="DDB55" s="106"/>
      <c r="DDC55" s="106"/>
      <c r="DDD55" s="106"/>
      <c r="DDE55" s="106"/>
      <c r="DDF55" s="106"/>
      <c r="DDG55" s="106"/>
      <c r="DDH55" s="106"/>
      <c r="DDI55" s="106"/>
      <c r="DDJ55" s="106"/>
      <c r="DDK55" s="106"/>
      <c r="DDL55" s="106"/>
      <c r="DDM55" s="106"/>
      <c r="DDN55" s="106"/>
      <c r="DDO55" s="106"/>
      <c r="DDP55" s="106"/>
      <c r="DDQ55" s="106"/>
      <c r="DDR55" s="106"/>
      <c r="DDS55" s="106"/>
      <c r="DDT55" s="106"/>
      <c r="DDU55" s="106"/>
      <c r="DDV55" s="106"/>
      <c r="DDW55" s="106"/>
      <c r="DDX55" s="106"/>
      <c r="DDY55" s="106"/>
      <c r="DDZ55" s="106"/>
      <c r="DEA55" s="106"/>
      <c r="DEB55" s="106"/>
      <c r="DEC55" s="106"/>
      <c r="DED55" s="106"/>
      <c r="DEE55" s="106"/>
      <c r="DEF55" s="106"/>
      <c r="DEG55" s="106"/>
      <c r="DEH55" s="106"/>
      <c r="DEI55" s="106"/>
      <c r="DEJ55" s="106"/>
      <c r="DEK55" s="106"/>
      <c r="DEL55" s="106"/>
      <c r="DEM55" s="106"/>
      <c r="DEN55" s="106"/>
      <c r="DEO55" s="106"/>
      <c r="DEP55" s="106"/>
      <c r="DEQ55" s="106"/>
      <c r="DER55" s="106"/>
      <c r="DES55" s="106"/>
      <c r="DET55" s="106"/>
      <c r="DEU55" s="106"/>
      <c r="DEV55" s="106"/>
      <c r="DEW55" s="106"/>
      <c r="DEX55" s="106"/>
      <c r="DEY55" s="106"/>
      <c r="DEZ55" s="106"/>
      <c r="DFA55" s="106"/>
      <c r="DFB55" s="106"/>
      <c r="DFC55" s="106"/>
      <c r="DFD55" s="106"/>
      <c r="DFE55" s="106"/>
      <c r="DFF55" s="106"/>
      <c r="DFG55" s="106"/>
      <c r="DFH55" s="106"/>
      <c r="DFI55" s="106"/>
      <c r="DFJ55" s="106"/>
      <c r="DFK55" s="106"/>
      <c r="DFL55" s="106"/>
      <c r="DFM55" s="106"/>
      <c r="DFN55" s="106"/>
      <c r="DFO55" s="106"/>
      <c r="DFP55" s="106"/>
      <c r="DFQ55" s="106"/>
      <c r="DFR55" s="106"/>
      <c r="DFS55" s="106"/>
      <c r="DFT55" s="106"/>
      <c r="DFU55" s="106"/>
      <c r="DFV55" s="106"/>
      <c r="DFW55" s="106"/>
      <c r="DFX55" s="106"/>
      <c r="DFY55" s="106"/>
      <c r="DFZ55" s="106"/>
      <c r="DGA55" s="106"/>
      <c r="DGB55" s="106"/>
      <c r="DGC55" s="106"/>
      <c r="DGD55" s="106"/>
      <c r="DGE55" s="106"/>
      <c r="DGF55" s="106"/>
      <c r="DGG55" s="106"/>
      <c r="DGH55" s="106"/>
      <c r="DGI55" s="106"/>
      <c r="DGJ55" s="106"/>
      <c r="DGK55" s="106"/>
      <c r="DGL55" s="106"/>
      <c r="DGM55" s="106"/>
      <c r="DGN55" s="106"/>
      <c r="DGO55" s="106"/>
      <c r="DGP55" s="106"/>
      <c r="DGQ55" s="106"/>
      <c r="DGR55" s="106"/>
      <c r="DGS55" s="106"/>
      <c r="DGT55" s="106"/>
      <c r="DGU55" s="106"/>
      <c r="DGV55" s="106"/>
      <c r="DGW55" s="106"/>
      <c r="DGX55" s="106"/>
      <c r="DGY55" s="106"/>
      <c r="DGZ55" s="106"/>
      <c r="DHA55" s="106"/>
      <c r="DHB55" s="106"/>
      <c r="DHC55" s="106"/>
      <c r="DHD55" s="106"/>
      <c r="DHE55" s="106"/>
      <c r="DHF55" s="106"/>
      <c r="DHG55" s="106"/>
      <c r="DHH55" s="106"/>
      <c r="DHI55" s="106"/>
      <c r="DHJ55" s="106"/>
      <c r="DHK55" s="106"/>
      <c r="DHL55" s="106"/>
      <c r="DHM55" s="106"/>
      <c r="DHN55" s="106"/>
      <c r="DHO55" s="106"/>
      <c r="DHP55" s="106"/>
      <c r="DHQ55" s="106"/>
      <c r="DHR55" s="106"/>
      <c r="DHS55" s="106"/>
      <c r="DHT55" s="106"/>
      <c r="DHU55" s="106"/>
      <c r="DHV55" s="106"/>
      <c r="DHW55" s="106"/>
      <c r="DHX55" s="106"/>
      <c r="DHY55" s="106"/>
      <c r="DHZ55" s="106"/>
      <c r="DIA55" s="106"/>
      <c r="DIB55" s="106"/>
      <c r="DIC55" s="106"/>
      <c r="DID55" s="106"/>
      <c r="DIE55" s="106"/>
      <c r="DIF55" s="106"/>
      <c r="DIG55" s="106"/>
      <c r="DIH55" s="106"/>
      <c r="DII55" s="106"/>
      <c r="DIJ55" s="106"/>
      <c r="DIK55" s="106"/>
      <c r="DIL55" s="106"/>
      <c r="DIM55" s="106"/>
      <c r="DIN55" s="106"/>
      <c r="DIO55" s="106"/>
      <c r="DIP55" s="106"/>
      <c r="DIQ55" s="106"/>
      <c r="DIR55" s="106"/>
      <c r="DIS55" s="106"/>
      <c r="DIT55" s="106"/>
      <c r="DIU55" s="106"/>
      <c r="DIV55" s="106"/>
      <c r="DIW55" s="106"/>
      <c r="DIX55" s="106"/>
      <c r="DIY55" s="106"/>
      <c r="DIZ55" s="106"/>
      <c r="DJA55" s="106"/>
      <c r="DJB55" s="106"/>
      <c r="DJC55" s="106"/>
      <c r="DJD55" s="106"/>
      <c r="DJE55" s="106"/>
      <c r="DJF55" s="106"/>
      <c r="DJG55" s="106"/>
      <c r="DJH55" s="106"/>
      <c r="DJI55" s="106"/>
      <c r="DJJ55" s="106"/>
      <c r="DJK55" s="106"/>
      <c r="DJL55" s="106"/>
      <c r="DJM55" s="106"/>
      <c r="DJN55" s="106"/>
      <c r="DJO55" s="106"/>
      <c r="DJP55" s="106"/>
      <c r="DJQ55" s="106"/>
      <c r="DJR55" s="106"/>
      <c r="DJS55" s="106"/>
      <c r="DJT55" s="106"/>
      <c r="DJU55" s="106"/>
      <c r="DJV55" s="106"/>
      <c r="DJW55" s="106"/>
      <c r="DJX55" s="106"/>
      <c r="DJY55" s="106"/>
      <c r="DJZ55" s="106"/>
      <c r="DKA55" s="106"/>
      <c r="DKB55" s="106"/>
      <c r="DKC55" s="106"/>
      <c r="DKD55" s="106"/>
      <c r="DKE55" s="106"/>
      <c r="DKF55" s="106"/>
      <c r="DKG55" s="106"/>
      <c r="DKH55" s="106"/>
      <c r="DKI55" s="106"/>
      <c r="DKJ55" s="106"/>
      <c r="DKK55" s="106"/>
      <c r="DKL55" s="106"/>
      <c r="DKM55" s="106"/>
      <c r="DKN55" s="106"/>
      <c r="DKO55" s="106"/>
      <c r="DKP55" s="106"/>
      <c r="DKQ55" s="106"/>
      <c r="DKR55" s="106"/>
      <c r="DKS55" s="106"/>
      <c r="DKT55" s="106"/>
      <c r="DKU55" s="106"/>
      <c r="DKV55" s="106"/>
      <c r="DKW55" s="106"/>
      <c r="DKX55" s="106"/>
      <c r="DKY55" s="106"/>
      <c r="DKZ55" s="106"/>
      <c r="DLA55" s="106"/>
      <c r="DLB55" s="106"/>
      <c r="DLC55" s="106"/>
      <c r="DLD55" s="106"/>
      <c r="DLE55" s="106"/>
      <c r="DLF55" s="106"/>
      <c r="DLG55" s="106"/>
      <c r="DLH55" s="106"/>
      <c r="DLI55" s="106"/>
      <c r="DLJ55" s="106"/>
      <c r="DLK55" s="106"/>
      <c r="DLL55" s="106"/>
      <c r="DLM55" s="106"/>
      <c r="DLN55" s="106"/>
      <c r="DLO55" s="106"/>
      <c r="DLP55" s="106"/>
      <c r="DLQ55" s="106"/>
      <c r="DLR55" s="106"/>
      <c r="DLS55" s="106"/>
      <c r="DLT55" s="106"/>
      <c r="DLU55" s="106"/>
      <c r="DLV55" s="106"/>
      <c r="DLW55" s="106"/>
      <c r="DLX55" s="106"/>
      <c r="DLY55" s="106"/>
      <c r="DLZ55" s="106"/>
      <c r="DMA55" s="106"/>
      <c r="DMB55" s="106"/>
      <c r="DMC55" s="106"/>
      <c r="DMD55" s="106"/>
      <c r="DME55" s="106"/>
      <c r="DMF55" s="106"/>
      <c r="DMG55" s="106"/>
      <c r="DMH55" s="106"/>
      <c r="DMI55" s="106"/>
      <c r="DMJ55" s="106"/>
      <c r="DMK55" s="106"/>
      <c r="DML55" s="106"/>
      <c r="DMM55" s="106"/>
      <c r="DMN55" s="106"/>
      <c r="DMO55" s="106"/>
      <c r="DMP55" s="106"/>
      <c r="DMQ55" s="106"/>
      <c r="DMR55" s="106"/>
      <c r="DMS55" s="106"/>
      <c r="DMT55" s="106"/>
      <c r="DMU55" s="106"/>
      <c r="DMV55" s="106"/>
      <c r="DMW55" s="106"/>
      <c r="DMX55" s="106"/>
      <c r="DMY55" s="106"/>
      <c r="DMZ55" s="106"/>
      <c r="DNA55" s="106"/>
      <c r="DNB55" s="106"/>
      <c r="DNC55" s="106"/>
      <c r="DND55" s="106"/>
      <c r="DNE55" s="106"/>
      <c r="DNF55" s="106"/>
      <c r="DNG55" s="106"/>
      <c r="DNH55" s="106"/>
      <c r="DNI55" s="106"/>
      <c r="DNJ55" s="106"/>
      <c r="DNK55" s="106"/>
      <c r="DNL55" s="106"/>
      <c r="DNM55" s="106"/>
      <c r="DNN55" s="106"/>
      <c r="DNO55" s="106"/>
      <c r="DNP55" s="106"/>
      <c r="DNQ55" s="106"/>
      <c r="DNR55" s="106"/>
      <c r="DNS55" s="106"/>
      <c r="DNT55" s="106"/>
      <c r="DNU55" s="106"/>
      <c r="DNV55" s="106"/>
      <c r="DNW55" s="106"/>
      <c r="DNX55" s="106"/>
      <c r="DNY55" s="106"/>
      <c r="DNZ55" s="106"/>
      <c r="DOA55" s="106"/>
      <c r="DOB55" s="106"/>
      <c r="DOC55" s="106"/>
      <c r="DOD55" s="106"/>
      <c r="DOE55" s="106"/>
      <c r="DOF55" s="106"/>
      <c r="DOG55" s="106"/>
      <c r="DOH55" s="106"/>
      <c r="DOI55" s="106"/>
      <c r="DOJ55" s="106"/>
      <c r="DOK55" s="106"/>
      <c r="DOL55" s="106"/>
      <c r="DOM55" s="106"/>
      <c r="DON55" s="106"/>
      <c r="DOO55" s="106"/>
      <c r="DOP55" s="106"/>
      <c r="DOQ55" s="106"/>
      <c r="DOR55" s="106"/>
      <c r="DOS55" s="106"/>
      <c r="DOT55" s="106"/>
      <c r="DOU55" s="106"/>
      <c r="DOV55" s="106"/>
      <c r="DOW55" s="106"/>
      <c r="DOX55" s="106"/>
      <c r="DOY55" s="106"/>
      <c r="DOZ55" s="106"/>
      <c r="DPA55" s="106"/>
      <c r="DPB55" s="106"/>
      <c r="DPC55" s="106"/>
      <c r="DPD55" s="106"/>
      <c r="DPE55" s="106"/>
      <c r="DPF55" s="106"/>
      <c r="DPG55" s="106"/>
      <c r="DPH55" s="106"/>
      <c r="DPI55" s="106"/>
      <c r="DPJ55" s="106"/>
      <c r="DPK55" s="106"/>
      <c r="DPL55" s="106"/>
      <c r="DPM55" s="106"/>
      <c r="DPN55" s="106"/>
      <c r="DPO55" s="106"/>
      <c r="DPP55" s="106"/>
      <c r="DPQ55" s="106"/>
      <c r="DPR55" s="106"/>
      <c r="DPS55" s="106"/>
      <c r="DPT55" s="106"/>
      <c r="DPU55" s="106"/>
      <c r="DPV55" s="106"/>
      <c r="DPW55" s="106"/>
      <c r="DPX55" s="106"/>
      <c r="DPY55" s="106"/>
      <c r="DPZ55" s="106"/>
      <c r="DQA55" s="106"/>
      <c r="DQB55" s="106"/>
      <c r="DQC55" s="106"/>
      <c r="DQD55" s="106"/>
      <c r="DQE55" s="106"/>
      <c r="DQF55" s="106"/>
      <c r="DQG55" s="106"/>
      <c r="DQH55" s="106"/>
      <c r="DQI55" s="106"/>
      <c r="DQJ55" s="106"/>
      <c r="DQK55" s="106"/>
      <c r="DQL55" s="106"/>
      <c r="DQM55" s="106"/>
      <c r="DQN55" s="106"/>
      <c r="DQO55" s="106"/>
      <c r="DQP55" s="106"/>
      <c r="DQQ55" s="106"/>
      <c r="DQR55" s="106"/>
      <c r="DQS55" s="106"/>
      <c r="DQT55" s="106"/>
      <c r="DQU55" s="106"/>
      <c r="DQV55" s="106"/>
      <c r="DQW55" s="106"/>
      <c r="DQX55" s="106"/>
      <c r="DQY55" s="106"/>
      <c r="DQZ55" s="106"/>
      <c r="DRA55" s="106"/>
      <c r="DRB55" s="106"/>
      <c r="DRC55" s="106"/>
      <c r="DRD55" s="106"/>
      <c r="DRE55" s="106"/>
      <c r="DRF55" s="106"/>
      <c r="DRG55" s="106"/>
      <c r="DRH55" s="106"/>
      <c r="DRI55" s="106"/>
      <c r="DRJ55" s="106"/>
      <c r="DRK55" s="106"/>
      <c r="DRL55" s="106"/>
      <c r="DRM55" s="106"/>
      <c r="DRN55" s="106"/>
      <c r="DRO55" s="106"/>
      <c r="DRP55" s="106"/>
      <c r="DRQ55" s="106"/>
      <c r="DRR55" s="106"/>
      <c r="DRS55" s="106"/>
      <c r="DRT55" s="106"/>
      <c r="DRU55" s="106"/>
      <c r="DRV55" s="106"/>
      <c r="DRW55" s="106"/>
      <c r="DRX55" s="106"/>
      <c r="DRY55" s="106"/>
      <c r="DRZ55" s="106"/>
      <c r="DSA55" s="106"/>
      <c r="DSB55" s="106"/>
      <c r="DSC55" s="106"/>
      <c r="DSD55" s="106"/>
      <c r="DSE55" s="106"/>
      <c r="DSF55" s="106"/>
      <c r="DSG55" s="106"/>
      <c r="DSH55" s="106"/>
      <c r="DSI55" s="106"/>
      <c r="DSJ55" s="106"/>
      <c r="DSK55" s="106"/>
      <c r="DSL55" s="106"/>
      <c r="DSM55" s="106"/>
      <c r="DSN55" s="106"/>
      <c r="DSO55" s="106"/>
      <c r="DSP55" s="106"/>
      <c r="DSQ55" s="106"/>
      <c r="DSR55" s="106"/>
      <c r="DSS55" s="106"/>
      <c r="DST55" s="106"/>
      <c r="DSU55" s="106"/>
      <c r="DSV55" s="106"/>
      <c r="DSW55" s="106"/>
      <c r="DSX55" s="106"/>
      <c r="DSY55" s="106"/>
      <c r="DSZ55" s="106"/>
      <c r="DTA55" s="106"/>
      <c r="DTB55" s="106"/>
      <c r="DTC55" s="106"/>
      <c r="DTD55" s="106"/>
      <c r="DTE55" s="106"/>
      <c r="DTF55" s="106"/>
      <c r="DTG55" s="106"/>
      <c r="DTH55" s="106"/>
      <c r="DTI55" s="106"/>
      <c r="DTJ55" s="106"/>
      <c r="DTK55" s="106"/>
      <c r="DTL55" s="106"/>
      <c r="DTM55" s="106"/>
      <c r="DTN55" s="106"/>
      <c r="DTO55" s="106"/>
      <c r="DTP55" s="106"/>
      <c r="DTQ55" s="106"/>
      <c r="DTR55" s="106"/>
      <c r="DTS55" s="106"/>
      <c r="DTT55" s="106"/>
      <c r="DTU55" s="106"/>
      <c r="DTV55" s="106"/>
      <c r="DTW55" s="106"/>
      <c r="DTX55" s="106"/>
      <c r="DTY55" s="106"/>
      <c r="DTZ55" s="106"/>
      <c r="DUA55" s="106"/>
      <c r="DUB55" s="106"/>
      <c r="DUC55" s="106"/>
      <c r="DUD55" s="106"/>
      <c r="DUE55" s="106"/>
      <c r="DUF55" s="106"/>
      <c r="DUG55" s="106"/>
      <c r="DUH55" s="106"/>
      <c r="DUI55" s="106"/>
      <c r="DUJ55" s="106"/>
      <c r="DUK55" s="106"/>
      <c r="DUL55" s="106"/>
      <c r="DUM55" s="106"/>
      <c r="DUN55" s="106"/>
      <c r="DUO55" s="106"/>
      <c r="DUP55" s="106"/>
      <c r="DUQ55" s="106"/>
      <c r="DUR55" s="106"/>
      <c r="DUS55" s="106"/>
      <c r="DUT55" s="106"/>
      <c r="DUU55" s="106"/>
      <c r="DUV55" s="106"/>
      <c r="DUW55" s="106"/>
      <c r="DUX55" s="106"/>
      <c r="DUY55" s="106"/>
      <c r="DUZ55" s="106"/>
      <c r="DVA55" s="106"/>
      <c r="DVB55" s="106"/>
      <c r="DVC55" s="106"/>
      <c r="DVD55" s="106"/>
      <c r="DVE55" s="106"/>
      <c r="DVF55" s="106"/>
      <c r="DVG55" s="106"/>
      <c r="DVH55" s="106"/>
      <c r="DVI55" s="106"/>
      <c r="DVJ55" s="106"/>
      <c r="DVK55" s="106"/>
      <c r="DVL55" s="106"/>
      <c r="DVM55" s="106"/>
      <c r="DVN55" s="106"/>
      <c r="DVO55" s="106"/>
      <c r="DVP55" s="106"/>
      <c r="DVQ55" s="106"/>
      <c r="DVR55" s="106"/>
      <c r="DVS55" s="106"/>
      <c r="DVT55" s="106"/>
      <c r="DVU55" s="106"/>
      <c r="DVV55" s="106"/>
      <c r="DVW55" s="106"/>
      <c r="DVX55" s="106"/>
      <c r="DVY55" s="106"/>
      <c r="DVZ55" s="106"/>
      <c r="DWA55" s="106"/>
      <c r="DWB55" s="106"/>
      <c r="DWC55" s="106"/>
      <c r="DWD55" s="106"/>
      <c r="DWE55" s="106"/>
      <c r="DWF55" s="106"/>
      <c r="DWG55" s="106"/>
      <c r="DWH55" s="106"/>
      <c r="DWI55" s="106"/>
      <c r="DWJ55" s="106"/>
      <c r="DWK55" s="106"/>
      <c r="DWL55" s="106"/>
      <c r="DWM55" s="106"/>
      <c r="DWN55" s="106"/>
      <c r="DWO55" s="106"/>
      <c r="DWP55" s="106"/>
      <c r="DWQ55" s="106"/>
      <c r="DWR55" s="106"/>
      <c r="DWS55" s="106"/>
      <c r="DWT55" s="106"/>
      <c r="DWU55" s="106"/>
      <c r="DWV55" s="106"/>
      <c r="DWW55" s="106"/>
      <c r="DWX55" s="106"/>
      <c r="DWY55" s="106"/>
      <c r="DWZ55" s="106"/>
      <c r="DXA55" s="106"/>
      <c r="DXB55" s="106"/>
      <c r="DXC55" s="106"/>
      <c r="DXD55" s="106"/>
      <c r="DXE55" s="106"/>
      <c r="DXF55" s="106"/>
      <c r="DXG55" s="106"/>
      <c r="DXH55" s="106"/>
      <c r="DXI55" s="106"/>
      <c r="DXJ55" s="106"/>
      <c r="DXK55" s="106"/>
      <c r="DXL55" s="106"/>
      <c r="DXM55" s="106"/>
      <c r="DXN55" s="106"/>
      <c r="DXO55" s="106"/>
      <c r="DXP55" s="106"/>
      <c r="DXQ55" s="106"/>
      <c r="DXR55" s="106"/>
      <c r="DXS55" s="106"/>
      <c r="DXT55" s="106"/>
      <c r="DXU55" s="106"/>
      <c r="DXV55" s="106"/>
      <c r="DXW55" s="106"/>
      <c r="DXX55" s="106"/>
      <c r="DXY55" s="106"/>
      <c r="DXZ55" s="106"/>
      <c r="DYA55" s="106"/>
      <c r="DYB55" s="106"/>
      <c r="DYC55" s="106"/>
      <c r="DYD55" s="106"/>
      <c r="DYE55" s="106"/>
      <c r="DYF55" s="106"/>
      <c r="DYG55" s="106"/>
      <c r="DYH55" s="106"/>
      <c r="DYI55" s="106"/>
      <c r="DYJ55" s="106"/>
      <c r="DYK55" s="106"/>
      <c r="DYL55" s="106"/>
      <c r="DYM55" s="106"/>
      <c r="DYN55" s="106"/>
      <c r="DYO55" s="106"/>
      <c r="DYP55" s="106"/>
      <c r="DYQ55" s="106"/>
      <c r="DYR55" s="106"/>
      <c r="DYS55" s="106"/>
      <c r="DYT55" s="106"/>
      <c r="DYU55" s="106"/>
      <c r="DYV55" s="106"/>
      <c r="DYW55" s="106"/>
      <c r="DYX55" s="106"/>
      <c r="DYY55" s="106"/>
      <c r="DYZ55" s="106"/>
      <c r="DZA55" s="106"/>
      <c r="DZB55" s="106"/>
      <c r="DZC55" s="106"/>
      <c r="DZD55" s="106"/>
      <c r="DZE55" s="106"/>
      <c r="DZF55" s="106"/>
      <c r="DZG55" s="106"/>
      <c r="DZH55" s="106"/>
      <c r="DZI55" s="106"/>
      <c r="DZJ55" s="106"/>
      <c r="DZK55" s="106"/>
      <c r="DZL55" s="106"/>
      <c r="DZM55" s="106"/>
      <c r="DZN55" s="106"/>
      <c r="DZO55" s="106"/>
      <c r="DZP55" s="106"/>
      <c r="DZQ55" s="106"/>
      <c r="DZR55" s="106"/>
      <c r="DZS55" s="106"/>
      <c r="DZT55" s="106"/>
      <c r="DZU55" s="106"/>
      <c r="DZV55" s="106"/>
      <c r="DZW55" s="106"/>
      <c r="DZX55" s="106"/>
      <c r="DZY55" s="106"/>
      <c r="DZZ55" s="106"/>
      <c r="EAA55" s="106"/>
      <c r="EAB55" s="106"/>
      <c r="EAC55" s="106"/>
      <c r="EAD55" s="106"/>
      <c r="EAE55" s="106"/>
      <c r="EAF55" s="106"/>
      <c r="EAG55" s="106"/>
      <c r="EAH55" s="106"/>
      <c r="EAI55" s="106"/>
      <c r="EAJ55" s="106"/>
      <c r="EAK55" s="106"/>
      <c r="EAL55" s="106"/>
      <c r="EAM55" s="106"/>
      <c r="EAN55" s="106"/>
      <c r="EAO55" s="106"/>
      <c r="EAP55" s="106"/>
      <c r="EAQ55" s="106"/>
      <c r="EAR55" s="106"/>
      <c r="EAS55" s="106"/>
      <c r="EAT55" s="106"/>
      <c r="EAU55" s="106"/>
      <c r="EAV55" s="106"/>
      <c r="EAW55" s="106"/>
      <c r="EAX55" s="106"/>
      <c r="EAY55" s="106"/>
      <c r="EAZ55" s="106"/>
      <c r="EBA55" s="106"/>
      <c r="EBB55" s="106"/>
      <c r="EBC55" s="106"/>
      <c r="EBD55" s="106"/>
      <c r="EBE55" s="106"/>
      <c r="EBF55" s="106"/>
      <c r="EBG55" s="106"/>
      <c r="EBH55" s="106"/>
      <c r="EBI55" s="106"/>
      <c r="EBJ55" s="106"/>
      <c r="EBK55" s="106"/>
      <c r="EBL55" s="106"/>
      <c r="EBM55" s="106"/>
      <c r="EBN55" s="106"/>
      <c r="EBO55" s="106"/>
      <c r="EBP55" s="106"/>
      <c r="EBQ55" s="106"/>
      <c r="EBR55" s="106"/>
      <c r="EBS55" s="106"/>
      <c r="EBT55" s="106"/>
      <c r="EBU55" s="106"/>
      <c r="EBV55" s="106"/>
      <c r="EBW55" s="106"/>
      <c r="EBX55" s="106"/>
      <c r="EBY55" s="106"/>
      <c r="EBZ55" s="106"/>
      <c r="ECA55" s="106"/>
      <c r="ECB55" s="106"/>
      <c r="ECC55" s="106"/>
      <c r="ECD55" s="106"/>
      <c r="ECE55" s="106"/>
      <c r="ECF55" s="106"/>
      <c r="ECG55" s="106"/>
      <c r="ECH55" s="106"/>
      <c r="ECI55" s="106"/>
      <c r="ECJ55" s="106"/>
      <c r="ECK55" s="106"/>
      <c r="ECL55" s="106"/>
      <c r="ECM55" s="106"/>
      <c r="ECN55" s="106"/>
      <c r="ECO55" s="106"/>
      <c r="ECP55" s="106"/>
      <c r="ECQ55" s="106"/>
      <c r="ECR55" s="106"/>
      <c r="ECS55" s="106"/>
      <c r="ECT55" s="106"/>
      <c r="ECU55" s="106"/>
      <c r="ECV55" s="106"/>
      <c r="ECW55" s="106"/>
      <c r="ECX55" s="106"/>
      <c r="ECY55" s="106"/>
      <c r="ECZ55" s="106"/>
      <c r="EDA55" s="106"/>
      <c r="EDB55" s="106"/>
      <c r="EDC55" s="106"/>
      <c r="EDD55" s="106"/>
      <c r="EDE55" s="106"/>
      <c r="EDF55" s="106"/>
      <c r="EDG55" s="106"/>
      <c r="EDH55" s="106"/>
      <c r="EDI55" s="106"/>
      <c r="EDJ55" s="106"/>
      <c r="EDK55" s="106"/>
      <c r="EDL55" s="106"/>
      <c r="EDM55" s="106"/>
      <c r="EDN55" s="106"/>
      <c r="EDO55" s="106"/>
      <c r="EDP55" s="106"/>
      <c r="EDQ55" s="106"/>
      <c r="EDR55" s="106"/>
      <c r="EDS55" s="106"/>
      <c r="EDT55" s="106"/>
      <c r="EDU55" s="106"/>
      <c r="EDV55" s="106"/>
      <c r="EDW55" s="106"/>
      <c r="EDX55" s="106"/>
      <c r="EDY55" s="106"/>
      <c r="EDZ55" s="106"/>
      <c r="EEA55" s="106"/>
      <c r="EEB55" s="106"/>
      <c r="EEC55" s="106"/>
      <c r="EED55" s="106"/>
      <c r="EEE55" s="106"/>
      <c r="EEF55" s="106"/>
      <c r="EEG55" s="106"/>
      <c r="EEH55" s="106"/>
      <c r="EEI55" s="106"/>
      <c r="EEJ55" s="106"/>
      <c r="EEK55" s="106"/>
      <c r="EEL55" s="106"/>
      <c r="EEM55" s="106"/>
      <c r="EEN55" s="106"/>
      <c r="EEO55" s="106"/>
      <c r="EEP55" s="106"/>
      <c r="EEQ55" s="106"/>
      <c r="EER55" s="106"/>
      <c r="EES55" s="106"/>
      <c r="EET55" s="106"/>
      <c r="EEU55" s="106"/>
      <c r="EEV55" s="106"/>
      <c r="EEW55" s="106"/>
      <c r="EEX55" s="106"/>
      <c r="EEY55" s="106"/>
      <c r="EEZ55" s="106"/>
      <c r="EFA55" s="106"/>
      <c r="EFB55" s="106"/>
      <c r="EFC55" s="106"/>
      <c r="EFD55" s="106"/>
      <c r="EFE55" s="106"/>
      <c r="EFF55" s="106"/>
      <c r="EFG55" s="106"/>
      <c r="EFH55" s="106"/>
      <c r="EFI55" s="106"/>
      <c r="EFJ55" s="106"/>
      <c r="EFK55" s="106"/>
      <c r="EFL55" s="106"/>
      <c r="EFM55" s="106"/>
      <c r="EFN55" s="106"/>
      <c r="EFO55" s="106"/>
      <c r="EFP55" s="106"/>
      <c r="EFQ55" s="106"/>
      <c r="EFR55" s="106"/>
      <c r="EFS55" s="106"/>
      <c r="EFT55" s="106"/>
      <c r="EFU55" s="106"/>
      <c r="EFV55" s="106"/>
      <c r="EFW55" s="106"/>
      <c r="EFX55" s="106"/>
      <c r="EFY55" s="106"/>
      <c r="EFZ55" s="106"/>
      <c r="EGA55" s="106"/>
      <c r="EGB55" s="106"/>
      <c r="EGC55" s="106"/>
      <c r="EGD55" s="106"/>
      <c r="EGE55" s="106"/>
      <c r="EGF55" s="106"/>
      <c r="EGG55" s="106"/>
      <c r="EGH55" s="106"/>
      <c r="EGI55" s="106"/>
      <c r="EGJ55" s="106"/>
      <c r="EGK55" s="106"/>
      <c r="EGL55" s="106"/>
      <c r="EGM55" s="106"/>
      <c r="EGN55" s="106"/>
      <c r="EGO55" s="106"/>
      <c r="EGP55" s="106"/>
      <c r="EGQ55" s="106"/>
      <c r="EGR55" s="106"/>
      <c r="EGS55" s="106"/>
      <c r="EGT55" s="106"/>
      <c r="EGU55" s="106"/>
      <c r="EGV55" s="106"/>
      <c r="EGW55" s="106"/>
      <c r="EGX55" s="106"/>
      <c r="EGY55" s="106"/>
      <c r="EGZ55" s="106"/>
      <c r="EHA55" s="106"/>
      <c r="EHB55" s="106"/>
      <c r="EHC55" s="106"/>
      <c r="EHD55" s="106"/>
      <c r="EHE55" s="106"/>
      <c r="EHF55" s="106"/>
      <c r="EHG55" s="106"/>
      <c r="EHH55" s="106"/>
      <c r="EHI55" s="106"/>
      <c r="EHJ55" s="106"/>
      <c r="EHK55" s="106"/>
      <c r="EHL55" s="106"/>
      <c r="EHM55" s="106"/>
      <c r="EHN55" s="106"/>
      <c r="EHO55" s="106"/>
      <c r="EHP55" s="106"/>
      <c r="EHQ55" s="106"/>
      <c r="EHR55" s="106"/>
      <c r="EHS55" s="106"/>
      <c r="EHT55" s="106"/>
      <c r="EHU55" s="106"/>
      <c r="EHV55" s="106"/>
      <c r="EHW55" s="106"/>
      <c r="EHX55" s="106"/>
      <c r="EHY55" s="106"/>
      <c r="EHZ55" s="106"/>
      <c r="EIA55" s="106"/>
      <c r="EIB55" s="106"/>
      <c r="EIC55" s="106"/>
      <c r="EID55" s="106"/>
      <c r="EIE55" s="106"/>
      <c r="EIF55" s="106"/>
      <c r="EIG55" s="106"/>
      <c r="EIH55" s="106"/>
      <c r="EII55" s="106"/>
      <c r="EIJ55" s="106"/>
      <c r="EIK55" s="106"/>
      <c r="EIL55" s="106"/>
      <c r="EIM55" s="106"/>
      <c r="EIN55" s="106"/>
      <c r="EIO55" s="106"/>
      <c r="EIP55" s="106"/>
      <c r="EIQ55" s="106"/>
      <c r="EIR55" s="106"/>
      <c r="EIS55" s="106"/>
      <c r="EIT55" s="106"/>
      <c r="EIU55" s="106"/>
      <c r="EIV55" s="106"/>
      <c r="EIW55" s="106"/>
      <c r="EIX55" s="106"/>
      <c r="EIY55" s="106"/>
      <c r="EIZ55" s="106"/>
      <c r="EJA55" s="106"/>
      <c r="EJB55" s="106"/>
      <c r="EJC55" s="106"/>
      <c r="EJD55" s="106"/>
      <c r="EJE55" s="106"/>
      <c r="EJF55" s="106"/>
      <c r="EJG55" s="106"/>
      <c r="EJH55" s="106"/>
      <c r="EJI55" s="106"/>
      <c r="EJJ55" s="106"/>
      <c r="EJK55" s="106"/>
      <c r="EJL55" s="106"/>
      <c r="EJM55" s="106"/>
      <c r="EJN55" s="106"/>
      <c r="EJO55" s="106"/>
      <c r="EJP55" s="106"/>
      <c r="EJQ55" s="106"/>
      <c r="EJR55" s="106"/>
      <c r="EJS55" s="106"/>
      <c r="EJT55" s="106"/>
      <c r="EJU55" s="106"/>
      <c r="EJV55" s="106"/>
      <c r="EJW55" s="106"/>
      <c r="EJX55" s="106"/>
      <c r="EJY55" s="106"/>
      <c r="EJZ55" s="106"/>
      <c r="EKA55" s="106"/>
      <c r="EKB55" s="106"/>
      <c r="EKC55" s="106"/>
      <c r="EKD55" s="106"/>
      <c r="EKE55" s="106"/>
      <c r="EKF55" s="106"/>
      <c r="EKG55" s="106"/>
      <c r="EKH55" s="106"/>
      <c r="EKI55" s="106"/>
      <c r="EKJ55" s="106"/>
      <c r="EKK55" s="106"/>
      <c r="EKL55" s="106"/>
      <c r="EKM55" s="106"/>
      <c r="EKN55" s="106"/>
      <c r="EKO55" s="106"/>
      <c r="EKP55" s="106"/>
      <c r="EKQ55" s="106"/>
      <c r="EKR55" s="106"/>
      <c r="EKS55" s="106"/>
      <c r="EKT55" s="106"/>
      <c r="EKU55" s="106"/>
      <c r="EKV55" s="106"/>
      <c r="EKW55" s="106"/>
      <c r="EKX55" s="106"/>
      <c r="EKY55" s="106"/>
      <c r="EKZ55" s="106"/>
      <c r="ELA55" s="106"/>
      <c r="ELB55" s="106"/>
      <c r="ELC55" s="106"/>
      <c r="ELD55" s="106"/>
      <c r="ELE55" s="106"/>
      <c r="ELF55" s="106"/>
      <c r="ELG55" s="106"/>
      <c r="ELH55" s="106"/>
      <c r="ELI55" s="106"/>
      <c r="ELJ55" s="106"/>
      <c r="ELK55" s="106"/>
      <c r="ELL55" s="106"/>
      <c r="ELM55" s="106"/>
      <c r="ELN55" s="106"/>
      <c r="ELO55" s="106"/>
      <c r="ELP55" s="106"/>
      <c r="ELQ55" s="106"/>
      <c r="ELR55" s="106"/>
      <c r="ELS55" s="106"/>
      <c r="ELT55" s="106"/>
      <c r="ELU55" s="106"/>
      <c r="ELV55" s="106"/>
      <c r="ELW55" s="106"/>
      <c r="ELX55" s="106"/>
      <c r="ELY55" s="106"/>
      <c r="ELZ55" s="106"/>
      <c r="EMA55" s="106"/>
      <c r="EMB55" s="106"/>
      <c r="EMC55" s="106"/>
      <c r="EMD55" s="106"/>
      <c r="EME55" s="106"/>
      <c r="EMF55" s="106"/>
      <c r="EMG55" s="106"/>
      <c r="EMH55" s="106"/>
      <c r="EMI55" s="106"/>
      <c r="EMJ55" s="106"/>
      <c r="EMK55" s="106"/>
      <c r="EML55" s="106"/>
      <c r="EMM55" s="106"/>
      <c r="EMN55" s="106"/>
      <c r="EMO55" s="106"/>
      <c r="EMP55" s="106"/>
      <c r="EMQ55" s="106"/>
      <c r="EMR55" s="106"/>
      <c r="EMS55" s="106"/>
      <c r="EMT55" s="106"/>
      <c r="EMU55" s="106"/>
      <c r="EMV55" s="106"/>
      <c r="EMW55" s="106"/>
      <c r="EMX55" s="106"/>
      <c r="EMY55" s="106"/>
      <c r="EMZ55" s="106"/>
      <c r="ENA55" s="106"/>
      <c r="ENB55" s="106"/>
      <c r="ENC55" s="106"/>
      <c r="END55" s="106"/>
      <c r="ENE55" s="106"/>
      <c r="ENF55" s="106"/>
      <c r="ENG55" s="106"/>
      <c r="ENH55" s="106"/>
      <c r="ENI55" s="106"/>
      <c r="ENJ55" s="106"/>
      <c r="ENK55" s="106"/>
      <c r="ENL55" s="106"/>
      <c r="ENM55" s="106"/>
      <c r="ENN55" s="106"/>
      <c r="ENO55" s="106"/>
      <c r="ENP55" s="106"/>
      <c r="ENQ55" s="106"/>
      <c r="ENR55" s="106"/>
      <c r="ENS55" s="106"/>
      <c r="ENT55" s="106"/>
      <c r="ENU55" s="106"/>
      <c r="ENV55" s="106"/>
      <c r="ENW55" s="106"/>
      <c r="ENX55" s="106"/>
      <c r="ENY55" s="106"/>
      <c r="ENZ55" s="106"/>
      <c r="EOA55" s="106"/>
      <c r="EOB55" s="106"/>
      <c r="EOC55" s="106"/>
      <c r="EOD55" s="106"/>
      <c r="EOE55" s="106"/>
      <c r="EOF55" s="106"/>
      <c r="EOG55" s="106"/>
      <c r="EOH55" s="106"/>
      <c r="EOI55" s="106"/>
      <c r="EOJ55" s="106"/>
      <c r="EOK55" s="106"/>
      <c r="EOL55" s="106"/>
      <c r="EOM55" s="106"/>
      <c r="EON55" s="106"/>
      <c r="EOO55" s="106"/>
      <c r="EOP55" s="106"/>
      <c r="EOQ55" s="106"/>
      <c r="EOR55" s="106"/>
      <c r="EOS55" s="106"/>
      <c r="EOT55" s="106"/>
      <c r="EOU55" s="106"/>
      <c r="EOV55" s="106"/>
      <c r="EOW55" s="106"/>
      <c r="EOX55" s="106"/>
      <c r="EOY55" s="106"/>
      <c r="EOZ55" s="106"/>
      <c r="EPA55" s="106"/>
      <c r="EPB55" s="106"/>
      <c r="EPC55" s="106"/>
      <c r="EPD55" s="106"/>
      <c r="EPE55" s="106"/>
      <c r="EPF55" s="106"/>
      <c r="EPG55" s="106"/>
      <c r="EPH55" s="106"/>
      <c r="EPI55" s="106"/>
      <c r="EPJ55" s="106"/>
      <c r="EPK55" s="106"/>
      <c r="EPL55" s="106"/>
      <c r="EPM55" s="106"/>
      <c r="EPN55" s="106"/>
      <c r="EPO55" s="106"/>
      <c r="EPP55" s="106"/>
      <c r="EPQ55" s="106"/>
      <c r="EPR55" s="106"/>
      <c r="EPS55" s="106"/>
      <c r="EPT55" s="106"/>
      <c r="EPU55" s="106"/>
      <c r="EPV55" s="106"/>
      <c r="EPW55" s="106"/>
      <c r="EPX55" s="106"/>
      <c r="EPY55" s="106"/>
      <c r="EPZ55" s="106"/>
      <c r="EQA55" s="106"/>
      <c r="EQB55" s="106"/>
      <c r="EQC55" s="106"/>
      <c r="EQD55" s="106"/>
      <c r="EQE55" s="106"/>
      <c r="EQF55" s="106"/>
      <c r="EQG55" s="106"/>
      <c r="EQH55" s="106"/>
      <c r="EQI55" s="106"/>
      <c r="EQJ55" s="106"/>
      <c r="EQK55" s="106"/>
      <c r="EQL55" s="106"/>
      <c r="EQM55" s="106"/>
      <c r="EQN55" s="106"/>
      <c r="EQO55" s="106"/>
      <c r="EQP55" s="106"/>
      <c r="EQQ55" s="106"/>
      <c r="EQR55" s="106"/>
      <c r="EQS55" s="106"/>
      <c r="EQT55" s="106"/>
      <c r="EQU55" s="106"/>
      <c r="EQV55" s="106"/>
      <c r="EQW55" s="106"/>
      <c r="EQX55" s="106"/>
      <c r="EQY55" s="106"/>
      <c r="EQZ55" s="106"/>
      <c r="ERA55" s="106"/>
      <c r="ERB55" s="106"/>
      <c r="ERC55" s="106"/>
      <c r="ERD55" s="106"/>
      <c r="ERE55" s="106"/>
      <c r="ERF55" s="106"/>
      <c r="ERG55" s="106"/>
      <c r="ERH55" s="106"/>
      <c r="ERI55" s="106"/>
      <c r="ERJ55" s="106"/>
      <c r="ERK55" s="106"/>
      <c r="ERL55" s="106"/>
      <c r="ERM55" s="106"/>
      <c r="ERN55" s="106"/>
      <c r="ERO55" s="106"/>
      <c r="ERP55" s="106"/>
      <c r="ERQ55" s="106"/>
      <c r="ERR55" s="106"/>
      <c r="ERS55" s="106"/>
      <c r="ERT55" s="106"/>
      <c r="ERU55" s="106"/>
      <c r="ERV55" s="106"/>
      <c r="ERW55" s="106"/>
      <c r="ERX55" s="106"/>
      <c r="ERY55" s="106"/>
      <c r="ERZ55" s="106"/>
      <c r="ESA55" s="106"/>
      <c r="ESB55" s="106"/>
      <c r="ESC55" s="106"/>
      <c r="ESD55" s="106"/>
      <c r="ESE55" s="106"/>
      <c r="ESF55" s="106"/>
      <c r="ESG55" s="106"/>
      <c r="ESH55" s="106"/>
      <c r="ESI55" s="106"/>
      <c r="ESJ55" s="106"/>
      <c r="ESK55" s="106"/>
      <c r="ESL55" s="106"/>
      <c r="ESM55" s="106"/>
      <c r="ESN55" s="106"/>
      <c r="ESO55" s="106"/>
      <c r="ESP55" s="106"/>
      <c r="ESQ55" s="106"/>
      <c r="ESR55" s="106"/>
      <c r="ESS55" s="106"/>
      <c r="EST55" s="106"/>
      <c r="ESU55" s="106"/>
      <c r="ESV55" s="106"/>
      <c r="ESW55" s="106"/>
      <c r="ESX55" s="106"/>
      <c r="ESY55" s="106"/>
      <c r="ESZ55" s="106"/>
      <c r="ETA55" s="106"/>
      <c r="ETB55" s="106"/>
      <c r="ETC55" s="106"/>
      <c r="ETD55" s="106"/>
      <c r="ETE55" s="106"/>
      <c r="ETF55" s="106"/>
      <c r="ETG55" s="106"/>
      <c r="ETH55" s="106"/>
      <c r="ETI55" s="106"/>
      <c r="ETJ55" s="106"/>
      <c r="ETK55" s="106"/>
      <c r="ETL55" s="106"/>
      <c r="ETM55" s="106"/>
      <c r="ETN55" s="106"/>
      <c r="ETO55" s="106"/>
      <c r="ETP55" s="106"/>
      <c r="ETQ55" s="106"/>
      <c r="ETR55" s="106"/>
      <c r="ETS55" s="106"/>
      <c r="ETT55" s="106"/>
      <c r="ETU55" s="106"/>
      <c r="ETV55" s="106"/>
      <c r="ETW55" s="106"/>
      <c r="ETX55" s="106"/>
      <c r="ETY55" s="106"/>
      <c r="ETZ55" s="106"/>
      <c r="EUA55" s="106"/>
      <c r="EUB55" s="106"/>
      <c r="EUC55" s="106"/>
      <c r="EUD55" s="106"/>
      <c r="EUE55" s="106"/>
      <c r="EUF55" s="106"/>
      <c r="EUG55" s="106"/>
      <c r="EUH55" s="106"/>
      <c r="EUI55" s="106"/>
      <c r="EUJ55" s="106"/>
      <c r="EUK55" s="106"/>
      <c r="EUL55" s="106"/>
      <c r="EUM55" s="106"/>
      <c r="EUN55" s="106"/>
      <c r="EUO55" s="106"/>
      <c r="EUP55" s="106"/>
      <c r="EUQ55" s="106"/>
      <c r="EUR55" s="106"/>
      <c r="EUS55" s="106"/>
      <c r="EUT55" s="106"/>
      <c r="EUU55" s="106"/>
      <c r="EUV55" s="106"/>
      <c r="EUW55" s="106"/>
      <c r="EUX55" s="106"/>
      <c r="EUY55" s="106"/>
      <c r="EUZ55" s="106"/>
      <c r="EVA55" s="106"/>
      <c r="EVB55" s="106"/>
      <c r="EVC55" s="106"/>
      <c r="EVD55" s="106"/>
      <c r="EVE55" s="106"/>
      <c r="EVF55" s="106"/>
      <c r="EVG55" s="106"/>
      <c r="EVH55" s="106"/>
      <c r="EVI55" s="106"/>
      <c r="EVJ55" s="106"/>
      <c r="EVK55" s="106"/>
      <c r="EVL55" s="106"/>
      <c r="EVM55" s="106"/>
      <c r="EVN55" s="106"/>
      <c r="EVO55" s="106"/>
      <c r="EVP55" s="106"/>
      <c r="EVQ55" s="106"/>
      <c r="EVR55" s="106"/>
      <c r="EVS55" s="106"/>
      <c r="EVT55" s="106"/>
      <c r="EVU55" s="106"/>
      <c r="EVV55" s="106"/>
      <c r="EVW55" s="106"/>
      <c r="EVX55" s="106"/>
      <c r="EVY55" s="106"/>
      <c r="EVZ55" s="106"/>
      <c r="EWA55" s="106"/>
      <c r="EWB55" s="106"/>
      <c r="EWC55" s="106"/>
      <c r="EWD55" s="106"/>
      <c r="EWE55" s="106"/>
      <c r="EWF55" s="106"/>
      <c r="EWG55" s="106"/>
      <c r="EWH55" s="106"/>
      <c r="EWI55" s="106"/>
      <c r="EWJ55" s="106"/>
      <c r="EWK55" s="106"/>
      <c r="EWL55" s="106"/>
      <c r="EWM55" s="106"/>
      <c r="EWN55" s="106"/>
      <c r="EWO55" s="106"/>
      <c r="EWP55" s="106"/>
      <c r="EWQ55" s="106"/>
      <c r="EWR55" s="106"/>
      <c r="EWS55" s="106"/>
      <c r="EWT55" s="106"/>
      <c r="EWU55" s="106"/>
      <c r="EWV55" s="106"/>
      <c r="EWW55" s="106"/>
      <c r="EWX55" s="106"/>
      <c r="EWY55" s="106"/>
      <c r="EWZ55" s="106"/>
      <c r="EXA55" s="106"/>
      <c r="EXB55" s="106"/>
      <c r="EXC55" s="106"/>
      <c r="EXD55" s="106"/>
      <c r="EXE55" s="106"/>
      <c r="EXF55" s="106"/>
      <c r="EXG55" s="106"/>
      <c r="EXH55" s="106"/>
      <c r="EXI55" s="106"/>
      <c r="EXJ55" s="106"/>
      <c r="EXK55" s="106"/>
      <c r="EXL55" s="106"/>
      <c r="EXM55" s="106"/>
      <c r="EXN55" s="106"/>
      <c r="EXO55" s="106"/>
      <c r="EXP55" s="106"/>
      <c r="EXQ55" s="106"/>
      <c r="EXR55" s="106"/>
      <c r="EXS55" s="106"/>
      <c r="EXT55" s="106"/>
      <c r="EXU55" s="106"/>
      <c r="EXV55" s="106"/>
      <c r="EXW55" s="106"/>
      <c r="EXX55" s="106"/>
      <c r="EXY55" s="106"/>
      <c r="EXZ55" s="106"/>
      <c r="EYA55" s="106"/>
      <c r="EYB55" s="106"/>
      <c r="EYC55" s="106"/>
      <c r="EYD55" s="106"/>
      <c r="EYE55" s="106"/>
      <c r="EYF55" s="106"/>
      <c r="EYG55" s="106"/>
      <c r="EYH55" s="106"/>
      <c r="EYI55" s="106"/>
      <c r="EYJ55" s="106"/>
      <c r="EYK55" s="106"/>
      <c r="EYL55" s="106"/>
      <c r="EYM55" s="106"/>
      <c r="EYN55" s="106"/>
      <c r="EYO55" s="106"/>
      <c r="EYP55" s="106"/>
      <c r="EYQ55" s="106"/>
      <c r="EYR55" s="106"/>
      <c r="EYS55" s="106"/>
      <c r="EYT55" s="106"/>
      <c r="EYU55" s="106"/>
      <c r="EYV55" s="106"/>
      <c r="EYW55" s="106"/>
      <c r="EYX55" s="106"/>
      <c r="EYY55" s="106"/>
      <c r="EYZ55" s="106"/>
      <c r="EZA55" s="106"/>
      <c r="EZB55" s="106"/>
      <c r="EZC55" s="106"/>
      <c r="EZD55" s="106"/>
      <c r="EZE55" s="106"/>
      <c r="EZF55" s="106"/>
      <c r="EZG55" s="106"/>
      <c r="EZH55" s="106"/>
      <c r="EZI55" s="106"/>
      <c r="EZJ55" s="106"/>
      <c r="EZK55" s="106"/>
      <c r="EZL55" s="106"/>
      <c r="EZM55" s="106"/>
      <c r="EZN55" s="106"/>
      <c r="EZO55" s="106"/>
      <c r="EZP55" s="106"/>
      <c r="EZQ55" s="106"/>
      <c r="EZR55" s="106"/>
      <c r="EZS55" s="106"/>
      <c r="EZT55" s="106"/>
      <c r="EZU55" s="106"/>
      <c r="EZV55" s="106"/>
      <c r="EZW55" s="106"/>
      <c r="EZX55" s="106"/>
      <c r="EZY55" s="106"/>
      <c r="EZZ55" s="106"/>
      <c r="FAA55" s="106"/>
      <c r="FAB55" s="106"/>
      <c r="FAC55" s="106"/>
      <c r="FAD55" s="106"/>
      <c r="FAE55" s="106"/>
      <c r="FAF55" s="106"/>
      <c r="FAG55" s="106"/>
      <c r="FAH55" s="106"/>
      <c r="FAI55" s="106"/>
      <c r="FAJ55" s="106"/>
      <c r="FAK55" s="106"/>
      <c r="FAL55" s="106"/>
      <c r="FAM55" s="106"/>
      <c r="FAN55" s="106"/>
      <c r="FAO55" s="106"/>
      <c r="FAP55" s="106"/>
      <c r="FAQ55" s="106"/>
      <c r="FAR55" s="106"/>
      <c r="FAS55" s="106"/>
      <c r="FAT55" s="106"/>
      <c r="FAU55" s="106"/>
      <c r="FAV55" s="106"/>
      <c r="FAW55" s="106"/>
      <c r="FAX55" s="106"/>
      <c r="FAY55" s="106"/>
      <c r="FAZ55" s="106"/>
      <c r="FBA55" s="106"/>
      <c r="FBB55" s="106"/>
      <c r="FBC55" s="106"/>
      <c r="FBD55" s="106"/>
      <c r="FBE55" s="106"/>
      <c r="FBF55" s="106"/>
      <c r="FBG55" s="106"/>
      <c r="FBH55" s="106"/>
      <c r="FBI55" s="106"/>
      <c r="FBJ55" s="106"/>
      <c r="FBK55" s="106"/>
      <c r="FBL55" s="106"/>
      <c r="FBM55" s="106"/>
      <c r="FBN55" s="106"/>
      <c r="FBO55" s="106"/>
      <c r="FBP55" s="106"/>
      <c r="FBQ55" s="106"/>
      <c r="FBR55" s="106"/>
      <c r="FBS55" s="106"/>
      <c r="FBT55" s="106"/>
      <c r="FBU55" s="106"/>
      <c r="FBV55" s="106"/>
      <c r="FBW55" s="106"/>
      <c r="FBX55" s="106"/>
      <c r="FBY55" s="106"/>
      <c r="FBZ55" s="106"/>
      <c r="FCA55" s="106"/>
      <c r="FCB55" s="106"/>
      <c r="FCC55" s="106"/>
      <c r="FCD55" s="106"/>
      <c r="FCE55" s="106"/>
      <c r="FCF55" s="106"/>
      <c r="FCG55" s="106"/>
      <c r="FCH55" s="106"/>
      <c r="FCI55" s="106"/>
      <c r="FCJ55" s="106"/>
      <c r="FCK55" s="106"/>
      <c r="FCL55" s="106"/>
      <c r="FCM55" s="106"/>
      <c r="FCN55" s="106"/>
      <c r="FCO55" s="106"/>
      <c r="FCP55" s="106"/>
      <c r="FCQ55" s="106"/>
      <c r="FCR55" s="106"/>
      <c r="FCS55" s="106"/>
      <c r="FCT55" s="106"/>
      <c r="FCU55" s="106"/>
      <c r="FCV55" s="106"/>
      <c r="FCW55" s="106"/>
      <c r="FCX55" s="106"/>
      <c r="FCY55" s="106"/>
      <c r="FCZ55" s="106"/>
      <c r="FDA55" s="106"/>
      <c r="FDB55" s="106"/>
      <c r="FDC55" s="106"/>
      <c r="FDD55" s="106"/>
      <c r="FDE55" s="106"/>
      <c r="FDF55" s="106"/>
      <c r="FDG55" s="106"/>
      <c r="FDH55" s="106"/>
      <c r="FDI55" s="106"/>
      <c r="FDJ55" s="106"/>
      <c r="FDK55" s="106"/>
      <c r="FDL55" s="106"/>
      <c r="FDM55" s="106"/>
      <c r="FDN55" s="106"/>
      <c r="FDO55" s="106"/>
      <c r="FDP55" s="106"/>
      <c r="FDQ55" s="106"/>
      <c r="FDR55" s="106"/>
      <c r="FDS55" s="106"/>
      <c r="FDT55" s="106"/>
      <c r="FDU55" s="106"/>
      <c r="FDV55" s="106"/>
      <c r="FDW55" s="106"/>
      <c r="FDX55" s="106"/>
      <c r="FDY55" s="106"/>
      <c r="FDZ55" s="106"/>
      <c r="FEA55" s="106"/>
      <c r="FEB55" s="106"/>
      <c r="FEC55" s="106"/>
      <c r="FED55" s="106"/>
      <c r="FEE55" s="106"/>
      <c r="FEF55" s="106"/>
      <c r="FEG55" s="106"/>
      <c r="FEH55" s="106"/>
      <c r="FEI55" s="106"/>
      <c r="FEJ55" s="106"/>
      <c r="FEK55" s="106"/>
      <c r="FEL55" s="106"/>
      <c r="FEM55" s="106"/>
      <c r="FEN55" s="106"/>
      <c r="FEO55" s="106"/>
      <c r="FEP55" s="106"/>
      <c r="FEQ55" s="106"/>
      <c r="FER55" s="106"/>
      <c r="FES55" s="106"/>
      <c r="FET55" s="106"/>
      <c r="FEU55" s="106"/>
      <c r="FEV55" s="106"/>
      <c r="FEW55" s="106"/>
      <c r="FEX55" s="106"/>
      <c r="FEY55" s="106"/>
      <c r="FEZ55" s="106"/>
      <c r="FFA55" s="106"/>
      <c r="FFB55" s="106"/>
      <c r="FFC55" s="106"/>
      <c r="FFD55" s="106"/>
      <c r="FFE55" s="106"/>
      <c r="FFF55" s="106"/>
      <c r="FFG55" s="106"/>
      <c r="FFH55" s="106"/>
      <c r="FFI55" s="106"/>
      <c r="FFJ55" s="106"/>
      <c r="FFK55" s="106"/>
      <c r="FFL55" s="106"/>
      <c r="FFM55" s="106"/>
      <c r="FFN55" s="106"/>
      <c r="FFO55" s="106"/>
      <c r="FFP55" s="106"/>
      <c r="FFQ55" s="106"/>
      <c r="FFR55" s="106"/>
      <c r="FFS55" s="106"/>
      <c r="FFT55" s="106"/>
      <c r="FFU55" s="106"/>
      <c r="FFV55" s="106"/>
      <c r="FFW55" s="106"/>
      <c r="FFX55" s="106"/>
      <c r="FFY55" s="106"/>
      <c r="FFZ55" s="106"/>
      <c r="FGA55" s="106"/>
      <c r="FGB55" s="106"/>
      <c r="FGC55" s="106"/>
      <c r="FGD55" s="106"/>
      <c r="FGE55" s="106"/>
      <c r="FGF55" s="106"/>
      <c r="FGG55" s="106"/>
      <c r="FGH55" s="106"/>
      <c r="FGI55" s="106"/>
      <c r="FGJ55" s="106"/>
      <c r="FGK55" s="106"/>
      <c r="FGL55" s="106"/>
      <c r="FGM55" s="106"/>
      <c r="FGN55" s="106"/>
      <c r="FGO55" s="106"/>
      <c r="FGP55" s="106"/>
      <c r="FGQ55" s="106"/>
      <c r="FGR55" s="106"/>
      <c r="FGS55" s="106"/>
      <c r="FGT55" s="106"/>
      <c r="FGU55" s="106"/>
      <c r="FGV55" s="106"/>
      <c r="FGW55" s="106"/>
      <c r="FGX55" s="106"/>
      <c r="FGY55" s="106"/>
      <c r="FGZ55" s="106"/>
      <c r="FHA55" s="106"/>
      <c r="FHB55" s="106"/>
      <c r="FHC55" s="106"/>
      <c r="FHD55" s="106"/>
      <c r="FHE55" s="106"/>
      <c r="FHF55" s="106"/>
      <c r="FHG55" s="106"/>
      <c r="FHH55" s="106"/>
      <c r="FHI55" s="106"/>
      <c r="FHJ55" s="106"/>
      <c r="FHK55" s="106"/>
      <c r="FHL55" s="106"/>
      <c r="FHM55" s="106"/>
      <c r="FHN55" s="106"/>
      <c r="FHO55" s="106"/>
      <c r="FHP55" s="106"/>
      <c r="FHQ55" s="106"/>
      <c r="FHR55" s="106"/>
      <c r="FHS55" s="106"/>
      <c r="FHT55" s="106"/>
      <c r="FHU55" s="106"/>
      <c r="FHV55" s="106"/>
      <c r="FHW55" s="106"/>
      <c r="FHX55" s="106"/>
      <c r="FHY55" s="106"/>
      <c r="FHZ55" s="106"/>
      <c r="FIA55" s="106"/>
      <c r="FIB55" s="106"/>
      <c r="FIC55" s="106"/>
      <c r="FID55" s="106"/>
      <c r="FIE55" s="106"/>
      <c r="FIF55" s="106"/>
      <c r="FIG55" s="106"/>
      <c r="FIH55" s="106"/>
      <c r="FII55" s="106"/>
      <c r="FIJ55" s="106"/>
      <c r="FIK55" s="106"/>
      <c r="FIL55" s="106"/>
      <c r="FIM55" s="106"/>
      <c r="FIN55" s="106"/>
      <c r="FIO55" s="106"/>
      <c r="FIP55" s="106"/>
      <c r="FIQ55" s="106"/>
      <c r="FIR55" s="106"/>
      <c r="FIS55" s="106"/>
      <c r="FIT55" s="106"/>
      <c r="FIU55" s="106"/>
      <c r="FIV55" s="106"/>
      <c r="FIW55" s="106"/>
      <c r="FIX55" s="106"/>
      <c r="FIY55" s="106"/>
      <c r="FIZ55" s="106"/>
      <c r="FJA55" s="106"/>
      <c r="FJB55" s="106"/>
      <c r="FJC55" s="106"/>
      <c r="FJD55" s="106"/>
      <c r="FJE55" s="106"/>
      <c r="FJF55" s="106"/>
      <c r="FJG55" s="106"/>
      <c r="FJH55" s="106"/>
      <c r="FJI55" s="106"/>
      <c r="FJJ55" s="106"/>
      <c r="FJK55" s="106"/>
      <c r="FJL55" s="106"/>
      <c r="FJM55" s="106"/>
      <c r="FJN55" s="106"/>
      <c r="FJO55" s="106"/>
      <c r="FJP55" s="106"/>
      <c r="FJQ55" s="106"/>
      <c r="FJR55" s="106"/>
      <c r="FJS55" s="106"/>
      <c r="FJT55" s="106"/>
      <c r="FJU55" s="106"/>
      <c r="FJV55" s="106"/>
      <c r="FJW55" s="106"/>
      <c r="FJX55" s="106"/>
      <c r="FJY55" s="106"/>
      <c r="FJZ55" s="106"/>
      <c r="FKA55" s="106"/>
      <c r="FKB55" s="106"/>
      <c r="FKC55" s="106"/>
      <c r="FKD55" s="106"/>
      <c r="FKE55" s="106"/>
      <c r="FKF55" s="106"/>
      <c r="FKG55" s="106"/>
      <c r="FKH55" s="106"/>
      <c r="FKI55" s="106"/>
      <c r="FKJ55" s="106"/>
      <c r="FKK55" s="106"/>
      <c r="FKL55" s="106"/>
      <c r="FKM55" s="106"/>
      <c r="FKN55" s="106"/>
      <c r="FKO55" s="106"/>
      <c r="FKP55" s="106"/>
      <c r="FKQ55" s="106"/>
      <c r="FKR55" s="106"/>
      <c r="FKS55" s="106"/>
      <c r="FKT55" s="106"/>
      <c r="FKU55" s="106"/>
      <c r="FKV55" s="106"/>
      <c r="FKW55" s="106"/>
      <c r="FKX55" s="106"/>
      <c r="FKY55" s="106"/>
      <c r="FKZ55" s="106"/>
      <c r="FLA55" s="106"/>
      <c r="FLB55" s="106"/>
      <c r="FLC55" s="106"/>
      <c r="FLD55" s="106"/>
      <c r="FLE55" s="106"/>
      <c r="FLF55" s="106"/>
      <c r="FLG55" s="106"/>
      <c r="FLH55" s="106"/>
      <c r="FLI55" s="106"/>
      <c r="FLJ55" s="106"/>
      <c r="FLK55" s="106"/>
      <c r="FLL55" s="106"/>
      <c r="FLM55" s="106"/>
      <c r="FLN55" s="106"/>
      <c r="FLO55" s="106"/>
      <c r="FLP55" s="106"/>
      <c r="FLQ55" s="106"/>
      <c r="FLR55" s="106"/>
      <c r="FLS55" s="106"/>
      <c r="FLT55" s="106"/>
      <c r="FLU55" s="106"/>
      <c r="FLV55" s="106"/>
      <c r="FLW55" s="106"/>
      <c r="FLX55" s="106"/>
      <c r="FLY55" s="106"/>
      <c r="FLZ55" s="106"/>
      <c r="FMA55" s="106"/>
      <c r="FMB55" s="106"/>
      <c r="FMC55" s="106"/>
      <c r="FMD55" s="106"/>
      <c r="FME55" s="106"/>
      <c r="FMF55" s="106"/>
      <c r="FMG55" s="106"/>
      <c r="FMH55" s="106"/>
      <c r="FMI55" s="106"/>
      <c r="FMJ55" s="106"/>
      <c r="FMK55" s="106"/>
      <c r="FML55" s="106"/>
      <c r="FMM55" s="106"/>
      <c r="FMN55" s="106"/>
      <c r="FMO55" s="106"/>
      <c r="FMP55" s="106"/>
      <c r="FMQ55" s="106"/>
      <c r="FMR55" s="106"/>
      <c r="FMS55" s="106"/>
      <c r="FMT55" s="106"/>
      <c r="FMU55" s="106"/>
      <c r="FMV55" s="106"/>
      <c r="FMW55" s="106"/>
      <c r="FMX55" s="106"/>
      <c r="FMY55" s="106"/>
      <c r="FMZ55" s="106"/>
      <c r="FNA55" s="106"/>
      <c r="FNB55" s="106"/>
      <c r="FNC55" s="106"/>
      <c r="FND55" s="106"/>
      <c r="FNE55" s="106"/>
      <c r="FNF55" s="106"/>
      <c r="FNG55" s="106"/>
      <c r="FNH55" s="106"/>
      <c r="FNI55" s="106"/>
      <c r="FNJ55" s="106"/>
      <c r="FNK55" s="106"/>
      <c r="FNL55" s="106"/>
      <c r="FNM55" s="106"/>
      <c r="FNN55" s="106"/>
      <c r="FNO55" s="106"/>
      <c r="FNP55" s="106"/>
      <c r="FNQ55" s="106"/>
      <c r="FNR55" s="106"/>
      <c r="FNS55" s="106"/>
      <c r="FNT55" s="106"/>
      <c r="FNU55" s="106"/>
      <c r="FNV55" s="106"/>
      <c r="FNW55" s="106"/>
      <c r="FNX55" s="106"/>
      <c r="FNY55" s="106"/>
      <c r="FNZ55" s="106"/>
      <c r="FOA55" s="106"/>
      <c r="FOB55" s="106"/>
      <c r="FOC55" s="106"/>
      <c r="FOD55" s="106"/>
      <c r="FOE55" s="106"/>
      <c r="FOF55" s="106"/>
      <c r="FOG55" s="106"/>
      <c r="FOH55" s="106"/>
      <c r="FOI55" s="106"/>
      <c r="FOJ55" s="106"/>
      <c r="FOK55" s="106"/>
      <c r="FOL55" s="106"/>
      <c r="FOM55" s="106"/>
      <c r="FON55" s="106"/>
      <c r="FOO55" s="106"/>
      <c r="FOP55" s="106"/>
      <c r="FOQ55" s="106"/>
      <c r="FOR55" s="106"/>
      <c r="FOS55" s="106"/>
      <c r="FOT55" s="106"/>
      <c r="FOU55" s="106"/>
      <c r="FOV55" s="106"/>
      <c r="FOW55" s="106"/>
      <c r="FOX55" s="106"/>
      <c r="FOY55" s="106"/>
      <c r="FOZ55" s="106"/>
      <c r="FPA55" s="106"/>
      <c r="FPB55" s="106"/>
      <c r="FPC55" s="106"/>
      <c r="FPD55" s="106"/>
      <c r="FPE55" s="106"/>
      <c r="FPF55" s="106"/>
      <c r="FPG55" s="106"/>
      <c r="FPH55" s="106"/>
      <c r="FPI55" s="106"/>
      <c r="FPJ55" s="106"/>
      <c r="FPK55" s="106"/>
      <c r="FPL55" s="106"/>
      <c r="FPM55" s="106"/>
      <c r="FPN55" s="106"/>
      <c r="FPO55" s="106"/>
      <c r="FPP55" s="106"/>
      <c r="FPQ55" s="106"/>
      <c r="FPR55" s="106"/>
      <c r="FPS55" s="106"/>
      <c r="FPT55" s="106"/>
      <c r="FPU55" s="106"/>
      <c r="FPV55" s="106"/>
      <c r="FPW55" s="106"/>
      <c r="FPX55" s="106"/>
      <c r="FPY55" s="106"/>
      <c r="FPZ55" s="106"/>
      <c r="FQA55" s="106"/>
      <c r="FQB55" s="106"/>
      <c r="FQC55" s="106"/>
      <c r="FQD55" s="106"/>
      <c r="FQE55" s="106"/>
      <c r="FQF55" s="106"/>
      <c r="FQG55" s="106"/>
      <c r="FQH55" s="106"/>
      <c r="FQI55" s="106"/>
      <c r="FQJ55" s="106"/>
      <c r="FQK55" s="106"/>
      <c r="FQL55" s="106"/>
      <c r="FQM55" s="106"/>
      <c r="FQN55" s="106"/>
      <c r="FQO55" s="106"/>
      <c r="FQP55" s="106"/>
      <c r="FQQ55" s="106"/>
      <c r="FQR55" s="106"/>
      <c r="FQS55" s="106"/>
      <c r="FQT55" s="106"/>
      <c r="FQU55" s="106"/>
      <c r="FQV55" s="106"/>
      <c r="FQW55" s="106"/>
      <c r="FQX55" s="106"/>
      <c r="FQY55" s="106"/>
      <c r="FQZ55" s="106"/>
      <c r="FRA55" s="106"/>
      <c r="FRB55" s="106"/>
      <c r="FRC55" s="106"/>
      <c r="FRD55" s="106"/>
      <c r="FRE55" s="106"/>
      <c r="FRF55" s="106"/>
      <c r="FRG55" s="106"/>
      <c r="FRH55" s="106"/>
      <c r="FRI55" s="106"/>
      <c r="FRJ55" s="106"/>
      <c r="FRK55" s="106"/>
      <c r="FRL55" s="106"/>
      <c r="FRM55" s="106"/>
      <c r="FRN55" s="106"/>
      <c r="FRO55" s="106"/>
      <c r="FRP55" s="106"/>
      <c r="FRQ55" s="106"/>
      <c r="FRR55" s="106"/>
      <c r="FRS55" s="106"/>
      <c r="FRT55" s="106"/>
      <c r="FRU55" s="106"/>
      <c r="FRV55" s="106"/>
      <c r="FRW55" s="106"/>
      <c r="FRX55" s="106"/>
      <c r="FRY55" s="106"/>
      <c r="FRZ55" s="106"/>
      <c r="FSA55" s="106"/>
      <c r="FSB55" s="106"/>
      <c r="FSC55" s="106"/>
      <c r="FSD55" s="106"/>
      <c r="FSE55" s="106"/>
      <c r="FSF55" s="106"/>
      <c r="FSG55" s="106"/>
      <c r="FSH55" s="106"/>
      <c r="FSI55" s="106"/>
      <c r="FSJ55" s="106"/>
      <c r="FSK55" s="106"/>
      <c r="FSL55" s="106"/>
      <c r="FSM55" s="106"/>
      <c r="FSN55" s="106"/>
      <c r="FSO55" s="106"/>
      <c r="FSP55" s="106"/>
      <c r="FSQ55" s="106"/>
      <c r="FSR55" s="106"/>
      <c r="FSS55" s="106"/>
      <c r="FST55" s="106"/>
      <c r="FSU55" s="106"/>
      <c r="FSV55" s="106"/>
      <c r="FSW55" s="106"/>
      <c r="FSX55" s="106"/>
      <c r="FSY55" s="106"/>
      <c r="FSZ55" s="106"/>
      <c r="FTA55" s="106"/>
      <c r="FTB55" s="106"/>
      <c r="FTC55" s="106"/>
      <c r="FTD55" s="106"/>
      <c r="FTE55" s="106"/>
      <c r="FTF55" s="106"/>
      <c r="FTG55" s="106"/>
      <c r="FTH55" s="106"/>
      <c r="FTI55" s="106"/>
      <c r="FTJ55" s="106"/>
      <c r="FTK55" s="106"/>
      <c r="FTL55" s="106"/>
      <c r="FTM55" s="106"/>
      <c r="FTN55" s="106"/>
      <c r="FTO55" s="106"/>
      <c r="FTP55" s="106"/>
      <c r="FTQ55" s="106"/>
      <c r="FTR55" s="106"/>
      <c r="FTS55" s="106"/>
      <c r="FTT55" s="106"/>
      <c r="FTU55" s="106"/>
      <c r="FTV55" s="106"/>
      <c r="FTW55" s="106"/>
      <c r="FTX55" s="106"/>
      <c r="FTY55" s="106"/>
      <c r="FTZ55" s="106"/>
      <c r="FUA55" s="106"/>
      <c r="FUB55" s="106"/>
      <c r="FUC55" s="106"/>
      <c r="FUD55" s="106"/>
      <c r="FUE55" s="106"/>
      <c r="FUF55" s="106"/>
      <c r="FUG55" s="106"/>
      <c r="FUH55" s="106"/>
      <c r="FUI55" s="106"/>
      <c r="FUJ55" s="106"/>
      <c r="FUK55" s="106"/>
      <c r="FUL55" s="106"/>
      <c r="FUM55" s="106"/>
      <c r="FUN55" s="106"/>
      <c r="FUO55" s="106"/>
      <c r="FUP55" s="106"/>
      <c r="FUQ55" s="106"/>
      <c r="FUR55" s="106"/>
      <c r="FUS55" s="106"/>
      <c r="FUT55" s="106"/>
      <c r="FUU55" s="106"/>
      <c r="FUV55" s="106"/>
      <c r="FUW55" s="106"/>
      <c r="FUX55" s="106"/>
      <c r="FUY55" s="106"/>
      <c r="FUZ55" s="106"/>
      <c r="FVA55" s="106"/>
      <c r="FVB55" s="106"/>
      <c r="FVC55" s="106"/>
      <c r="FVD55" s="106"/>
      <c r="FVE55" s="106"/>
      <c r="FVF55" s="106"/>
      <c r="FVG55" s="106"/>
      <c r="FVH55" s="106"/>
      <c r="FVI55" s="106"/>
      <c r="FVJ55" s="106"/>
      <c r="FVK55" s="106"/>
      <c r="FVL55" s="106"/>
      <c r="FVM55" s="106"/>
      <c r="FVN55" s="106"/>
      <c r="FVO55" s="106"/>
      <c r="FVP55" s="106"/>
      <c r="FVQ55" s="106"/>
      <c r="FVR55" s="106"/>
      <c r="FVS55" s="106"/>
      <c r="FVT55" s="106"/>
      <c r="FVU55" s="106"/>
      <c r="FVV55" s="106"/>
      <c r="FVW55" s="106"/>
      <c r="FVX55" s="106"/>
      <c r="FVY55" s="106"/>
      <c r="FVZ55" s="106"/>
      <c r="FWA55" s="106"/>
      <c r="FWB55" s="106"/>
      <c r="FWC55" s="106"/>
      <c r="FWD55" s="106"/>
      <c r="FWE55" s="106"/>
      <c r="FWF55" s="106"/>
      <c r="FWG55" s="106"/>
      <c r="FWH55" s="106"/>
      <c r="FWI55" s="106"/>
      <c r="FWJ55" s="106"/>
      <c r="FWK55" s="106"/>
      <c r="FWL55" s="106"/>
      <c r="FWM55" s="106"/>
      <c r="FWN55" s="106"/>
      <c r="FWO55" s="106"/>
      <c r="FWP55" s="106"/>
      <c r="FWQ55" s="106"/>
      <c r="FWR55" s="106"/>
      <c r="FWS55" s="106"/>
      <c r="FWT55" s="106"/>
      <c r="FWU55" s="106"/>
      <c r="FWV55" s="106"/>
      <c r="FWW55" s="106"/>
      <c r="FWX55" s="106"/>
      <c r="FWY55" s="106"/>
      <c r="FWZ55" s="106"/>
      <c r="FXA55" s="106"/>
      <c r="FXB55" s="106"/>
      <c r="FXC55" s="106"/>
      <c r="FXD55" s="106"/>
      <c r="FXE55" s="106"/>
      <c r="FXF55" s="106"/>
      <c r="FXG55" s="106"/>
      <c r="FXH55" s="106"/>
      <c r="FXI55" s="106"/>
      <c r="FXJ55" s="106"/>
      <c r="FXK55" s="106"/>
      <c r="FXL55" s="106"/>
      <c r="FXM55" s="106"/>
      <c r="FXN55" s="106"/>
      <c r="FXO55" s="106"/>
      <c r="FXP55" s="106"/>
      <c r="FXQ55" s="106"/>
      <c r="FXR55" s="106"/>
      <c r="FXS55" s="106"/>
      <c r="FXT55" s="106"/>
      <c r="FXU55" s="106"/>
      <c r="FXV55" s="106"/>
      <c r="FXW55" s="106"/>
      <c r="FXX55" s="106"/>
      <c r="FXY55" s="106"/>
      <c r="FXZ55" s="106"/>
      <c r="FYA55" s="106"/>
      <c r="FYB55" s="106"/>
      <c r="FYC55" s="106"/>
      <c r="FYD55" s="106"/>
      <c r="FYE55" s="106"/>
      <c r="FYF55" s="106"/>
      <c r="FYG55" s="106"/>
      <c r="FYH55" s="106"/>
      <c r="FYI55" s="106"/>
      <c r="FYJ55" s="106"/>
      <c r="FYK55" s="106"/>
      <c r="FYL55" s="106"/>
      <c r="FYM55" s="106"/>
      <c r="FYN55" s="106"/>
      <c r="FYO55" s="106"/>
      <c r="FYP55" s="106"/>
      <c r="FYQ55" s="106"/>
      <c r="FYR55" s="106"/>
      <c r="FYS55" s="106"/>
      <c r="FYT55" s="106"/>
      <c r="FYU55" s="106"/>
      <c r="FYV55" s="106"/>
      <c r="FYW55" s="106"/>
      <c r="FYX55" s="106"/>
      <c r="FYY55" s="106"/>
      <c r="FYZ55" s="106"/>
      <c r="FZA55" s="106"/>
      <c r="FZB55" s="106"/>
      <c r="FZC55" s="106"/>
      <c r="FZD55" s="106"/>
      <c r="FZE55" s="106"/>
      <c r="FZF55" s="106"/>
      <c r="FZG55" s="106"/>
      <c r="FZH55" s="106"/>
      <c r="FZI55" s="106"/>
      <c r="FZJ55" s="106"/>
      <c r="FZK55" s="106"/>
      <c r="FZL55" s="106"/>
      <c r="FZM55" s="106"/>
      <c r="FZN55" s="106"/>
      <c r="FZO55" s="106"/>
      <c r="FZP55" s="106"/>
      <c r="FZQ55" s="106"/>
      <c r="FZR55" s="106"/>
      <c r="FZS55" s="106"/>
      <c r="FZT55" s="106"/>
      <c r="FZU55" s="106"/>
      <c r="FZV55" s="106"/>
      <c r="FZW55" s="106"/>
      <c r="FZX55" s="106"/>
      <c r="FZY55" s="106"/>
      <c r="FZZ55" s="106"/>
      <c r="GAA55" s="106"/>
      <c r="GAB55" s="106"/>
      <c r="GAC55" s="106"/>
      <c r="GAD55" s="106"/>
      <c r="GAE55" s="106"/>
      <c r="GAF55" s="106"/>
      <c r="GAG55" s="106"/>
      <c r="GAH55" s="106"/>
      <c r="GAI55" s="106"/>
      <c r="GAJ55" s="106"/>
      <c r="GAK55" s="106"/>
      <c r="GAL55" s="106"/>
      <c r="GAM55" s="106"/>
      <c r="GAN55" s="106"/>
      <c r="GAO55" s="106"/>
      <c r="GAP55" s="106"/>
      <c r="GAQ55" s="106"/>
      <c r="GAR55" s="106"/>
      <c r="GAS55" s="106"/>
      <c r="GAT55" s="106"/>
      <c r="GAU55" s="106"/>
      <c r="GAV55" s="106"/>
      <c r="GAW55" s="106"/>
      <c r="GAX55" s="106"/>
      <c r="GAY55" s="106"/>
      <c r="GAZ55" s="106"/>
      <c r="GBA55" s="106"/>
      <c r="GBB55" s="106"/>
      <c r="GBC55" s="106"/>
      <c r="GBD55" s="106"/>
      <c r="GBE55" s="106"/>
      <c r="GBF55" s="106"/>
      <c r="GBG55" s="106"/>
      <c r="GBH55" s="106"/>
      <c r="GBI55" s="106"/>
      <c r="GBJ55" s="106"/>
      <c r="GBK55" s="106"/>
      <c r="GBL55" s="106"/>
      <c r="GBM55" s="106"/>
      <c r="GBN55" s="106"/>
      <c r="GBO55" s="106"/>
      <c r="GBP55" s="106"/>
      <c r="GBQ55" s="106"/>
      <c r="GBR55" s="106"/>
      <c r="GBS55" s="106"/>
      <c r="GBT55" s="106"/>
      <c r="GBU55" s="106"/>
      <c r="GBV55" s="106"/>
      <c r="GBW55" s="106"/>
      <c r="GBX55" s="106"/>
      <c r="GBY55" s="106"/>
      <c r="GBZ55" s="106"/>
      <c r="GCA55" s="106"/>
      <c r="GCB55" s="106"/>
      <c r="GCC55" s="106"/>
      <c r="GCD55" s="106"/>
      <c r="GCE55" s="106"/>
      <c r="GCF55" s="106"/>
      <c r="GCG55" s="106"/>
      <c r="GCH55" s="106"/>
      <c r="GCI55" s="106"/>
      <c r="GCJ55" s="106"/>
      <c r="GCK55" s="106"/>
      <c r="GCL55" s="106"/>
      <c r="GCM55" s="106"/>
      <c r="GCN55" s="106"/>
      <c r="GCO55" s="106"/>
      <c r="GCP55" s="106"/>
      <c r="GCQ55" s="106"/>
      <c r="GCR55" s="106"/>
      <c r="GCS55" s="106"/>
      <c r="GCT55" s="106"/>
      <c r="GCU55" s="106"/>
      <c r="GCV55" s="106"/>
      <c r="GCW55" s="106"/>
      <c r="GCX55" s="106"/>
      <c r="GCY55" s="106"/>
      <c r="GCZ55" s="106"/>
      <c r="GDA55" s="106"/>
      <c r="GDB55" s="106"/>
      <c r="GDC55" s="106"/>
      <c r="GDD55" s="106"/>
      <c r="GDE55" s="106"/>
      <c r="GDF55" s="106"/>
      <c r="GDG55" s="106"/>
      <c r="GDH55" s="106"/>
      <c r="GDI55" s="106"/>
      <c r="GDJ55" s="106"/>
      <c r="GDK55" s="106"/>
      <c r="GDL55" s="106"/>
      <c r="GDM55" s="106"/>
      <c r="GDN55" s="106"/>
      <c r="GDO55" s="106"/>
      <c r="GDP55" s="106"/>
      <c r="GDQ55" s="106"/>
      <c r="GDR55" s="106"/>
      <c r="GDS55" s="106"/>
      <c r="GDT55" s="106"/>
      <c r="GDU55" s="106"/>
      <c r="GDV55" s="106"/>
      <c r="GDW55" s="106"/>
      <c r="GDX55" s="106"/>
      <c r="GDY55" s="106"/>
      <c r="GDZ55" s="106"/>
      <c r="GEA55" s="106"/>
      <c r="GEB55" s="106"/>
      <c r="GEC55" s="106"/>
      <c r="GED55" s="106"/>
      <c r="GEE55" s="106"/>
      <c r="GEF55" s="106"/>
      <c r="GEG55" s="106"/>
      <c r="GEH55" s="106"/>
      <c r="GEI55" s="106"/>
      <c r="GEJ55" s="106"/>
      <c r="GEK55" s="106"/>
      <c r="GEL55" s="106"/>
      <c r="GEM55" s="106"/>
      <c r="GEN55" s="106"/>
      <c r="GEO55" s="106"/>
      <c r="GEP55" s="106"/>
      <c r="GEQ55" s="106"/>
      <c r="GER55" s="106"/>
      <c r="GES55" s="106"/>
      <c r="GET55" s="106"/>
      <c r="GEU55" s="106"/>
      <c r="GEV55" s="106"/>
      <c r="GEW55" s="106"/>
      <c r="GEX55" s="106"/>
      <c r="GEY55" s="106"/>
      <c r="GEZ55" s="106"/>
      <c r="GFA55" s="106"/>
      <c r="GFB55" s="106"/>
      <c r="GFC55" s="106"/>
      <c r="GFD55" s="106"/>
      <c r="GFE55" s="106"/>
      <c r="GFF55" s="106"/>
      <c r="GFG55" s="106"/>
      <c r="GFH55" s="106"/>
      <c r="GFI55" s="106"/>
      <c r="GFJ55" s="106"/>
      <c r="GFK55" s="106"/>
      <c r="GFL55" s="106"/>
      <c r="GFM55" s="106"/>
      <c r="GFN55" s="106"/>
      <c r="GFO55" s="106"/>
      <c r="GFP55" s="106"/>
      <c r="GFQ55" s="106"/>
      <c r="GFR55" s="106"/>
      <c r="GFS55" s="106"/>
      <c r="GFT55" s="106"/>
      <c r="GFU55" s="106"/>
      <c r="GFV55" s="106"/>
      <c r="GFW55" s="106"/>
      <c r="GFX55" s="106"/>
      <c r="GFY55" s="106"/>
      <c r="GFZ55" s="106"/>
      <c r="GGA55" s="106"/>
      <c r="GGB55" s="106"/>
      <c r="GGC55" s="106"/>
      <c r="GGD55" s="106"/>
      <c r="GGE55" s="106"/>
      <c r="GGF55" s="106"/>
      <c r="GGG55" s="106"/>
      <c r="GGH55" s="106"/>
      <c r="GGI55" s="106"/>
      <c r="GGJ55" s="106"/>
      <c r="GGK55" s="106"/>
      <c r="GGL55" s="106"/>
      <c r="GGM55" s="106"/>
      <c r="GGN55" s="106"/>
      <c r="GGO55" s="106"/>
      <c r="GGP55" s="106"/>
      <c r="GGQ55" s="106"/>
      <c r="GGR55" s="106"/>
      <c r="GGS55" s="106"/>
      <c r="GGT55" s="106"/>
      <c r="GGU55" s="106"/>
      <c r="GGV55" s="106"/>
      <c r="GGW55" s="106"/>
      <c r="GGX55" s="106"/>
      <c r="GGY55" s="106"/>
      <c r="GGZ55" s="106"/>
      <c r="GHA55" s="106"/>
      <c r="GHB55" s="106"/>
      <c r="GHC55" s="106"/>
      <c r="GHD55" s="106"/>
      <c r="GHE55" s="106"/>
      <c r="GHF55" s="106"/>
      <c r="GHG55" s="106"/>
      <c r="GHH55" s="106"/>
      <c r="GHI55" s="106"/>
      <c r="GHJ55" s="106"/>
      <c r="GHK55" s="106"/>
      <c r="GHL55" s="106"/>
      <c r="GHM55" s="106"/>
      <c r="GHN55" s="106"/>
      <c r="GHO55" s="106"/>
      <c r="GHP55" s="106"/>
      <c r="GHQ55" s="106"/>
      <c r="GHR55" s="106"/>
      <c r="GHS55" s="106"/>
      <c r="GHT55" s="106"/>
      <c r="GHU55" s="106"/>
      <c r="GHV55" s="106"/>
      <c r="GHW55" s="106"/>
      <c r="GHX55" s="106"/>
      <c r="GHY55" s="106"/>
      <c r="GHZ55" s="106"/>
      <c r="GIA55" s="106"/>
      <c r="GIB55" s="106"/>
      <c r="GIC55" s="106"/>
      <c r="GID55" s="106"/>
      <c r="GIE55" s="106"/>
      <c r="GIF55" s="106"/>
      <c r="GIG55" s="106"/>
      <c r="GIH55" s="106"/>
      <c r="GII55" s="106"/>
      <c r="GIJ55" s="106"/>
      <c r="GIK55" s="106"/>
      <c r="GIL55" s="106"/>
      <c r="GIM55" s="106"/>
      <c r="GIN55" s="106"/>
      <c r="GIO55" s="106"/>
      <c r="GIP55" s="106"/>
      <c r="GIQ55" s="106"/>
      <c r="GIR55" s="106"/>
      <c r="GIS55" s="106"/>
      <c r="GIT55" s="106"/>
      <c r="GIU55" s="106"/>
      <c r="GIV55" s="106"/>
      <c r="GIW55" s="106"/>
      <c r="GIX55" s="106"/>
      <c r="GIY55" s="106"/>
      <c r="GIZ55" s="106"/>
      <c r="GJA55" s="106"/>
      <c r="GJB55" s="106"/>
      <c r="GJC55" s="106"/>
      <c r="GJD55" s="106"/>
      <c r="GJE55" s="106"/>
      <c r="GJF55" s="106"/>
      <c r="GJG55" s="106"/>
      <c r="GJH55" s="106"/>
      <c r="GJI55" s="106"/>
      <c r="GJJ55" s="106"/>
      <c r="GJK55" s="106"/>
      <c r="GJL55" s="106"/>
      <c r="GJM55" s="106"/>
      <c r="GJN55" s="106"/>
      <c r="GJO55" s="106"/>
      <c r="GJP55" s="106"/>
      <c r="GJQ55" s="106"/>
      <c r="GJR55" s="106"/>
      <c r="GJS55" s="106"/>
      <c r="GJT55" s="106"/>
      <c r="GJU55" s="106"/>
      <c r="GJV55" s="106"/>
      <c r="GJW55" s="106"/>
      <c r="GJX55" s="106"/>
      <c r="GJY55" s="106"/>
      <c r="GJZ55" s="106"/>
      <c r="GKA55" s="106"/>
      <c r="GKB55" s="106"/>
      <c r="GKC55" s="106"/>
      <c r="GKD55" s="106"/>
      <c r="GKE55" s="106"/>
      <c r="GKF55" s="106"/>
      <c r="GKG55" s="106"/>
      <c r="GKH55" s="106"/>
      <c r="GKI55" s="106"/>
      <c r="GKJ55" s="106"/>
      <c r="GKK55" s="106"/>
      <c r="GKL55" s="106"/>
      <c r="GKM55" s="106"/>
      <c r="GKN55" s="106"/>
      <c r="GKO55" s="106"/>
      <c r="GKP55" s="106"/>
      <c r="GKQ55" s="106"/>
      <c r="GKR55" s="106"/>
      <c r="GKS55" s="106"/>
      <c r="GKT55" s="106"/>
      <c r="GKU55" s="106"/>
      <c r="GKV55" s="106"/>
      <c r="GKW55" s="106"/>
      <c r="GKX55" s="106"/>
      <c r="GKY55" s="106"/>
      <c r="GKZ55" s="106"/>
      <c r="GLA55" s="106"/>
      <c r="GLB55" s="106"/>
      <c r="GLC55" s="106"/>
      <c r="GLD55" s="106"/>
      <c r="GLE55" s="106"/>
      <c r="GLF55" s="106"/>
      <c r="GLG55" s="106"/>
      <c r="GLH55" s="106"/>
      <c r="GLI55" s="106"/>
      <c r="GLJ55" s="106"/>
      <c r="GLK55" s="106"/>
      <c r="GLL55" s="106"/>
      <c r="GLM55" s="106"/>
      <c r="GLN55" s="106"/>
      <c r="GLO55" s="106"/>
      <c r="GLP55" s="106"/>
      <c r="GLQ55" s="106"/>
      <c r="GLR55" s="106"/>
      <c r="GLS55" s="106"/>
      <c r="GLT55" s="106"/>
      <c r="GLU55" s="106"/>
      <c r="GLV55" s="106"/>
      <c r="GLW55" s="106"/>
      <c r="GLX55" s="106"/>
      <c r="GLY55" s="106"/>
      <c r="GLZ55" s="106"/>
      <c r="GMA55" s="106"/>
      <c r="GMB55" s="106"/>
      <c r="GMC55" s="106"/>
      <c r="GMD55" s="106"/>
      <c r="GME55" s="106"/>
      <c r="GMF55" s="106"/>
      <c r="GMG55" s="106"/>
      <c r="GMH55" s="106"/>
      <c r="GMI55" s="106"/>
      <c r="GMJ55" s="106"/>
      <c r="GMK55" s="106"/>
      <c r="GML55" s="106"/>
      <c r="GMM55" s="106"/>
      <c r="GMN55" s="106"/>
      <c r="GMO55" s="106"/>
      <c r="GMP55" s="106"/>
      <c r="GMQ55" s="106"/>
      <c r="GMR55" s="106"/>
      <c r="GMS55" s="106"/>
      <c r="GMT55" s="106"/>
      <c r="GMU55" s="106"/>
      <c r="GMV55" s="106"/>
      <c r="GMW55" s="106"/>
      <c r="GMX55" s="106"/>
      <c r="GMY55" s="106"/>
      <c r="GMZ55" s="106"/>
      <c r="GNA55" s="106"/>
      <c r="GNB55" s="106"/>
      <c r="GNC55" s="106"/>
      <c r="GND55" s="106"/>
      <c r="GNE55" s="106"/>
      <c r="GNF55" s="106"/>
      <c r="GNG55" s="106"/>
      <c r="GNH55" s="106"/>
      <c r="GNI55" s="106"/>
      <c r="GNJ55" s="106"/>
      <c r="GNK55" s="106"/>
      <c r="GNL55" s="106"/>
      <c r="GNM55" s="106"/>
      <c r="GNN55" s="106"/>
      <c r="GNO55" s="106"/>
      <c r="GNP55" s="106"/>
      <c r="GNQ55" s="106"/>
      <c r="GNR55" s="106"/>
      <c r="GNS55" s="106"/>
      <c r="GNT55" s="106"/>
      <c r="GNU55" s="106"/>
      <c r="GNV55" s="106"/>
      <c r="GNW55" s="106"/>
      <c r="GNX55" s="106"/>
      <c r="GNY55" s="106"/>
      <c r="GNZ55" s="106"/>
      <c r="GOA55" s="106"/>
      <c r="GOB55" s="106"/>
      <c r="GOC55" s="106"/>
      <c r="GOD55" s="106"/>
      <c r="GOE55" s="106"/>
      <c r="GOF55" s="106"/>
      <c r="GOG55" s="106"/>
      <c r="GOH55" s="106"/>
      <c r="GOI55" s="106"/>
      <c r="GOJ55" s="106"/>
      <c r="GOK55" s="106"/>
      <c r="GOL55" s="106"/>
      <c r="GOM55" s="106"/>
      <c r="GON55" s="106"/>
      <c r="GOO55" s="106"/>
      <c r="GOP55" s="106"/>
      <c r="GOQ55" s="106"/>
      <c r="GOR55" s="106"/>
      <c r="GOS55" s="106"/>
      <c r="GOT55" s="106"/>
      <c r="GOU55" s="106"/>
      <c r="GOV55" s="106"/>
      <c r="GOW55" s="106"/>
      <c r="GOX55" s="106"/>
      <c r="GOY55" s="106"/>
      <c r="GOZ55" s="106"/>
      <c r="GPA55" s="106"/>
      <c r="GPB55" s="106"/>
      <c r="GPC55" s="106"/>
      <c r="GPD55" s="106"/>
      <c r="GPE55" s="106"/>
      <c r="GPF55" s="106"/>
      <c r="GPG55" s="106"/>
      <c r="GPH55" s="106"/>
      <c r="GPI55" s="106"/>
      <c r="GPJ55" s="106"/>
      <c r="GPK55" s="106"/>
      <c r="GPL55" s="106"/>
      <c r="GPM55" s="106"/>
      <c r="GPN55" s="106"/>
      <c r="GPO55" s="106"/>
      <c r="GPP55" s="106"/>
      <c r="GPQ55" s="106"/>
      <c r="GPR55" s="106"/>
      <c r="GPS55" s="106"/>
      <c r="GPT55" s="106"/>
      <c r="GPU55" s="106"/>
      <c r="GPV55" s="106"/>
      <c r="GPW55" s="106"/>
      <c r="GPX55" s="106"/>
      <c r="GPY55" s="106"/>
      <c r="GPZ55" s="106"/>
      <c r="GQA55" s="106"/>
      <c r="GQB55" s="106"/>
      <c r="GQC55" s="106"/>
      <c r="GQD55" s="106"/>
      <c r="GQE55" s="106"/>
      <c r="GQF55" s="106"/>
      <c r="GQG55" s="106"/>
      <c r="GQH55" s="106"/>
      <c r="GQI55" s="106"/>
      <c r="GQJ55" s="106"/>
      <c r="GQK55" s="106"/>
      <c r="GQL55" s="106"/>
      <c r="GQM55" s="106"/>
      <c r="GQN55" s="106"/>
      <c r="GQO55" s="106"/>
      <c r="GQP55" s="106"/>
      <c r="GQQ55" s="106"/>
      <c r="GQR55" s="106"/>
      <c r="GQS55" s="106"/>
      <c r="GQT55" s="106"/>
      <c r="GQU55" s="106"/>
      <c r="GQV55" s="106"/>
      <c r="GQW55" s="106"/>
      <c r="GQX55" s="106"/>
      <c r="GQY55" s="106"/>
      <c r="GQZ55" s="106"/>
      <c r="GRA55" s="106"/>
      <c r="GRB55" s="106"/>
      <c r="GRC55" s="106"/>
      <c r="GRD55" s="106"/>
      <c r="GRE55" s="106"/>
      <c r="GRF55" s="106"/>
      <c r="GRG55" s="106"/>
      <c r="GRH55" s="106"/>
      <c r="GRI55" s="106"/>
      <c r="GRJ55" s="106"/>
      <c r="GRK55" s="106"/>
      <c r="GRL55" s="106"/>
      <c r="GRM55" s="106"/>
      <c r="GRN55" s="106"/>
      <c r="GRO55" s="106"/>
      <c r="GRP55" s="106"/>
      <c r="GRQ55" s="106"/>
      <c r="GRR55" s="106"/>
      <c r="GRS55" s="106"/>
      <c r="GRT55" s="106"/>
      <c r="GRU55" s="106"/>
      <c r="GRV55" s="106"/>
      <c r="GRW55" s="106"/>
      <c r="GRX55" s="106"/>
      <c r="GRY55" s="106"/>
      <c r="GRZ55" s="106"/>
      <c r="GSA55" s="106"/>
      <c r="GSB55" s="106"/>
      <c r="GSC55" s="106"/>
      <c r="GSD55" s="106"/>
      <c r="GSE55" s="106"/>
      <c r="GSF55" s="106"/>
      <c r="GSG55" s="106"/>
      <c r="GSH55" s="106"/>
      <c r="GSI55" s="106"/>
      <c r="GSJ55" s="106"/>
      <c r="GSK55" s="106"/>
      <c r="GSL55" s="106"/>
      <c r="GSM55" s="106"/>
      <c r="GSN55" s="106"/>
      <c r="GSO55" s="106"/>
      <c r="GSP55" s="106"/>
      <c r="GSQ55" s="106"/>
      <c r="GSR55" s="106"/>
      <c r="GSS55" s="106"/>
      <c r="GST55" s="106"/>
      <c r="GSU55" s="106"/>
      <c r="GSV55" s="106"/>
      <c r="GSW55" s="106"/>
      <c r="GSX55" s="106"/>
      <c r="GSY55" s="106"/>
      <c r="GSZ55" s="106"/>
      <c r="GTA55" s="106"/>
      <c r="GTB55" s="106"/>
      <c r="GTC55" s="106"/>
      <c r="GTD55" s="106"/>
      <c r="GTE55" s="106"/>
      <c r="GTF55" s="106"/>
      <c r="GTG55" s="106"/>
      <c r="GTH55" s="106"/>
      <c r="GTI55" s="106"/>
      <c r="GTJ55" s="106"/>
      <c r="GTK55" s="106"/>
      <c r="GTL55" s="106"/>
      <c r="GTM55" s="106"/>
      <c r="GTN55" s="106"/>
      <c r="GTO55" s="106"/>
      <c r="GTP55" s="106"/>
      <c r="GTQ55" s="106"/>
      <c r="GTR55" s="106"/>
      <c r="GTS55" s="106"/>
      <c r="GTT55" s="106"/>
      <c r="GTU55" s="106"/>
      <c r="GTV55" s="106"/>
      <c r="GTW55" s="106"/>
      <c r="GTX55" s="106"/>
      <c r="GTY55" s="106"/>
      <c r="GTZ55" s="106"/>
      <c r="GUA55" s="106"/>
      <c r="GUB55" s="106"/>
      <c r="GUC55" s="106"/>
      <c r="GUD55" s="106"/>
      <c r="GUE55" s="106"/>
      <c r="GUF55" s="106"/>
      <c r="GUG55" s="106"/>
      <c r="GUH55" s="106"/>
      <c r="GUI55" s="106"/>
      <c r="GUJ55" s="106"/>
      <c r="GUK55" s="106"/>
      <c r="GUL55" s="106"/>
      <c r="GUM55" s="106"/>
      <c r="GUN55" s="106"/>
      <c r="GUO55" s="106"/>
      <c r="GUP55" s="106"/>
      <c r="GUQ55" s="106"/>
      <c r="GUR55" s="106"/>
      <c r="GUS55" s="106"/>
      <c r="GUT55" s="106"/>
      <c r="GUU55" s="106"/>
      <c r="GUV55" s="106"/>
      <c r="GUW55" s="106"/>
      <c r="GUX55" s="106"/>
      <c r="GUY55" s="106"/>
      <c r="GUZ55" s="106"/>
      <c r="GVA55" s="106"/>
      <c r="GVB55" s="106"/>
      <c r="GVC55" s="106"/>
      <c r="GVD55" s="106"/>
      <c r="GVE55" s="106"/>
      <c r="GVF55" s="106"/>
      <c r="GVG55" s="106"/>
      <c r="GVH55" s="106"/>
      <c r="GVI55" s="106"/>
      <c r="GVJ55" s="106"/>
      <c r="GVK55" s="106"/>
      <c r="GVL55" s="106"/>
      <c r="GVM55" s="106"/>
      <c r="GVN55" s="106"/>
      <c r="GVO55" s="106"/>
      <c r="GVP55" s="106"/>
      <c r="GVQ55" s="106"/>
      <c r="GVR55" s="106"/>
      <c r="GVS55" s="106"/>
      <c r="GVT55" s="106"/>
      <c r="GVU55" s="106"/>
      <c r="GVV55" s="106"/>
      <c r="GVW55" s="106"/>
      <c r="GVX55" s="106"/>
      <c r="GVY55" s="106"/>
      <c r="GVZ55" s="106"/>
      <c r="GWA55" s="106"/>
      <c r="GWB55" s="106"/>
      <c r="GWC55" s="106"/>
      <c r="GWD55" s="106"/>
      <c r="GWE55" s="106"/>
      <c r="GWF55" s="106"/>
      <c r="GWG55" s="106"/>
      <c r="GWH55" s="106"/>
      <c r="GWI55" s="106"/>
      <c r="GWJ55" s="106"/>
      <c r="GWK55" s="106"/>
      <c r="GWL55" s="106"/>
      <c r="GWM55" s="106"/>
      <c r="GWN55" s="106"/>
      <c r="GWO55" s="106"/>
      <c r="GWP55" s="106"/>
      <c r="GWQ55" s="106"/>
      <c r="GWR55" s="106"/>
      <c r="GWS55" s="106"/>
      <c r="GWT55" s="106"/>
      <c r="GWU55" s="106"/>
      <c r="GWV55" s="106"/>
      <c r="GWW55" s="106"/>
      <c r="GWX55" s="106"/>
      <c r="GWY55" s="106"/>
      <c r="GWZ55" s="106"/>
      <c r="GXA55" s="106"/>
      <c r="GXB55" s="106"/>
      <c r="GXC55" s="106"/>
      <c r="GXD55" s="106"/>
      <c r="GXE55" s="106"/>
      <c r="GXF55" s="106"/>
      <c r="GXG55" s="106"/>
      <c r="GXH55" s="106"/>
      <c r="GXI55" s="106"/>
      <c r="GXJ55" s="106"/>
      <c r="GXK55" s="106"/>
      <c r="GXL55" s="106"/>
      <c r="GXM55" s="106"/>
      <c r="GXN55" s="106"/>
      <c r="GXO55" s="106"/>
      <c r="GXP55" s="106"/>
      <c r="GXQ55" s="106"/>
      <c r="GXR55" s="106"/>
      <c r="GXS55" s="106"/>
      <c r="GXT55" s="106"/>
      <c r="GXU55" s="106"/>
      <c r="GXV55" s="106"/>
      <c r="GXW55" s="106"/>
      <c r="GXX55" s="106"/>
      <c r="GXY55" s="106"/>
      <c r="GXZ55" s="106"/>
      <c r="GYA55" s="106"/>
      <c r="GYB55" s="106"/>
      <c r="GYC55" s="106"/>
      <c r="GYD55" s="106"/>
      <c r="GYE55" s="106"/>
      <c r="GYF55" s="106"/>
      <c r="GYG55" s="106"/>
      <c r="GYH55" s="106"/>
      <c r="GYI55" s="106"/>
      <c r="GYJ55" s="106"/>
      <c r="GYK55" s="106"/>
      <c r="GYL55" s="106"/>
      <c r="GYM55" s="106"/>
      <c r="GYN55" s="106"/>
      <c r="GYO55" s="106"/>
      <c r="GYP55" s="106"/>
      <c r="GYQ55" s="106"/>
      <c r="GYR55" s="106"/>
      <c r="GYS55" s="106"/>
      <c r="GYT55" s="106"/>
      <c r="GYU55" s="106"/>
      <c r="GYV55" s="106"/>
      <c r="GYW55" s="106"/>
      <c r="GYX55" s="106"/>
      <c r="GYY55" s="106"/>
      <c r="GYZ55" s="106"/>
      <c r="GZA55" s="106"/>
      <c r="GZB55" s="106"/>
      <c r="GZC55" s="106"/>
      <c r="GZD55" s="106"/>
      <c r="GZE55" s="106"/>
      <c r="GZF55" s="106"/>
      <c r="GZG55" s="106"/>
      <c r="GZH55" s="106"/>
      <c r="GZI55" s="106"/>
      <c r="GZJ55" s="106"/>
      <c r="GZK55" s="106"/>
      <c r="GZL55" s="106"/>
      <c r="GZM55" s="106"/>
      <c r="GZN55" s="106"/>
      <c r="GZO55" s="106"/>
      <c r="GZP55" s="106"/>
      <c r="GZQ55" s="106"/>
      <c r="GZR55" s="106"/>
      <c r="GZS55" s="106"/>
      <c r="GZT55" s="106"/>
      <c r="GZU55" s="106"/>
      <c r="GZV55" s="106"/>
      <c r="GZW55" s="106"/>
      <c r="GZX55" s="106"/>
      <c r="GZY55" s="106"/>
      <c r="GZZ55" s="106"/>
      <c r="HAA55" s="106"/>
      <c r="HAB55" s="106"/>
      <c r="HAC55" s="106"/>
      <c r="HAD55" s="106"/>
      <c r="HAE55" s="106"/>
      <c r="HAF55" s="106"/>
      <c r="HAG55" s="106"/>
      <c r="HAH55" s="106"/>
      <c r="HAI55" s="106"/>
      <c r="HAJ55" s="106"/>
      <c r="HAK55" s="106"/>
      <c r="HAL55" s="106"/>
      <c r="HAM55" s="106"/>
      <c r="HAN55" s="106"/>
      <c r="HAO55" s="106"/>
      <c r="HAP55" s="106"/>
      <c r="HAQ55" s="106"/>
      <c r="HAR55" s="106"/>
      <c r="HAS55" s="106"/>
      <c r="HAT55" s="106"/>
      <c r="HAU55" s="106"/>
      <c r="HAV55" s="106"/>
      <c r="HAW55" s="106"/>
      <c r="HAX55" s="106"/>
      <c r="HAY55" s="106"/>
      <c r="HAZ55" s="106"/>
      <c r="HBA55" s="106"/>
      <c r="HBB55" s="106"/>
      <c r="HBC55" s="106"/>
      <c r="HBD55" s="106"/>
      <c r="HBE55" s="106"/>
      <c r="HBF55" s="106"/>
      <c r="HBG55" s="106"/>
      <c r="HBH55" s="106"/>
      <c r="HBI55" s="106"/>
      <c r="HBJ55" s="106"/>
      <c r="HBK55" s="106"/>
      <c r="HBL55" s="106"/>
      <c r="HBM55" s="106"/>
      <c r="HBN55" s="106"/>
      <c r="HBO55" s="106"/>
      <c r="HBP55" s="106"/>
      <c r="HBQ55" s="106"/>
      <c r="HBR55" s="106"/>
      <c r="HBS55" s="106"/>
      <c r="HBT55" s="106"/>
      <c r="HBU55" s="106"/>
      <c r="HBV55" s="106"/>
      <c r="HBW55" s="106"/>
      <c r="HBX55" s="106"/>
      <c r="HBY55" s="106"/>
      <c r="HBZ55" s="106"/>
      <c r="HCA55" s="106"/>
      <c r="HCB55" s="106"/>
      <c r="HCC55" s="106"/>
      <c r="HCD55" s="106"/>
      <c r="HCE55" s="106"/>
      <c r="HCF55" s="106"/>
      <c r="HCG55" s="106"/>
      <c r="HCH55" s="106"/>
      <c r="HCI55" s="106"/>
      <c r="HCJ55" s="106"/>
      <c r="HCK55" s="106"/>
      <c r="HCL55" s="106"/>
      <c r="HCM55" s="106"/>
      <c r="HCN55" s="106"/>
      <c r="HCO55" s="106"/>
      <c r="HCP55" s="106"/>
      <c r="HCQ55" s="106"/>
      <c r="HCR55" s="106"/>
      <c r="HCS55" s="106"/>
      <c r="HCT55" s="106"/>
      <c r="HCU55" s="106"/>
      <c r="HCV55" s="106"/>
      <c r="HCW55" s="106"/>
      <c r="HCX55" s="106"/>
      <c r="HCY55" s="106"/>
      <c r="HCZ55" s="106"/>
      <c r="HDA55" s="106"/>
      <c r="HDB55" s="106"/>
      <c r="HDC55" s="106"/>
      <c r="HDD55" s="106"/>
      <c r="HDE55" s="106"/>
      <c r="HDF55" s="106"/>
      <c r="HDG55" s="106"/>
      <c r="HDH55" s="106"/>
      <c r="HDI55" s="106"/>
      <c r="HDJ55" s="106"/>
      <c r="HDK55" s="106"/>
      <c r="HDL55" s="106"/>
      <c r="HDM55" s="106"/>
      <c r="HDN55" s="106"/>
      <c r="HDO55" s="106"/>
      <c r="HDP55" s="106"/>
      <c r="HDQ55" s="106"/>
      <c r="HDR55" s="106"/>
      <c r="HDS55" s="106"/>
      <c r="HDT55" s="106"/>
      <c r="HDU55" s="106"/>
      <c r="HDV55" s="106"/>
      <c r="HDW55" s="106"/>
      <c r="HDX55" s="106"/>
      <c r="HDY55" s="106"/>
      <c r="HDZ55" s="106"/>
      <c r="HEA55" s="106"/>
      <c r="HEB55" s="106"/>
      <c r="HEC55" s="106"/>
      <c r="HED55" s="106"/>
      <c r="HEE55" s="106"/>
      <c r="HEF55" s="106"/>
      <c r="HEG55" s="106"/>
      <c r="HEH55" s="106"/>
      <c r="HEI55" s="106"/>
      <c r="HEJ55" s="106"/>
      <c r="HEK55" s="106"/>
      <c r="HEL55" s="106"/>
      <c r="HEM55" s="106"/>
      <c r="HEN55" s="106"/>
      <c r="HEO55" s="106"/>
      <c r="HEP55" s="106"/>
      <c r="HEQ55" s="106"/>
      <c r="HER55" s="106"/>
      <c r="HES55" s="106"/>
      <c r="HET55" s="106"/>
      <c r="HEU55" s="106"/>
      <c r="HEV55" s="106"/>
      <c r="HEW55" s="106"/>
      <c r="HEX55" s="106"/>
      <c r="HEY55" s="106"/>
      <c r="HEZ55" s="106"/>
      <c r="HFA55" s="106"/>
      <c r="HFB55" s="106"/>
      <c r="HFC55" s="106"/>
      <c r="HFD55" s="106"/>
      <c r="HFE55" s="106"/>
      <c r="HFF55" s="106"/>
      <c r="HFG55" s="106"/>
      <c r="HFH55" s="106"/>
      <c r="HFI55" s="106"/>
      <c r="HFJ55" s="106"/>
      <c r="HFK55" s="106"/>
      <c r="HFL55" s="106"/>
      <c r="HFM55" s="106"/>
      <c r="HFN55" s="106"/>
      <c r="HFO55" s="106"/>
      <c r="HFP55" s="106"/>
      <c r="HFQ55" s="106"/>
      <c r="HFR55" s="106"/>
      <c r="HFS55" s="106"/>
      <c r="HFT55" s="106"/>
      <c r="HFU55" s="106"/>
      <c r="HFV55" s="106"/>
      <c r="HFW55" s="106"/>
      <c r="HFX55" s="106"/>
      <c r="HFY55" s="106"/>
      <c r="HFZ55" s="106"/>
      <c r="HGA55" s="106"/>
      <c r="HGB55" s="106"/>
      <c r="HGC55" s="106"/>
      <c r="HGD55" s="106"/>
      <c r="HGE55" s="106"/>
      <c r="HGF55" s="106"/>
      <c r="HGG55" s="106"/>
      <c r="HGH55" s="106"/>
      <c r="HGI55" s="106"/>
      <c r="HGJ55" s="106"/>
      <c r="HGK55" s="106"/>
      <c r="HGL55" s="106"/>
      <c r="HGM55" s="106"/>
      <c r="HGN55" s="106"/>
      <c r="HGO55" s="106"/>
      <c r="HGP55" s="106"/>
      <c r="HGQ55" s="106"/>
      <c r="HGR55" s="106"/>
      <c r="HGS55" s="106"/>
      <c r="HGT55" s="106"/>
      <c r="HGU55" s="106"/>
      <c r="HGV55" s="106"/>
      <c r="HGW55" s="106"/>
      <c r="HGX55" s="106"/>
      <c r="HGY55" s="106"/>
      <c r="HGZ55" s="106"/>
      <c r="HHA55" s="106"/>
      <c r="HHB55" s="106"/>
      <c r="HHC55" s="106"/>
      <c r="HHD55" s="106"/>
      <c r="HHE55" s="106"/>
      <c r="HHF55" s="106"/>
      <c r="HHG55" s="106"/>
      <c r="HHH55" s="106"/>
      <c r="HHI55" s="106"/>
      <c r="HHJ55" s="106"/>
      <c r="HHK55" s="106"/>
      <c r="HHL55" s="106"/>
      <c r="HHM55" s="106"/>
      <c r="HHN55" s="106"/>
      <c r="HHO55" s="106"/>
      <c r="HHP55" s="106"/>
      <c r="HHQ55" s="106"/>
      <c r="HHR55" s="106"/>
      <c r="HHS55" s="106"/>
      <c r="HHT55" s="106"/>
      <c r="HHU55" s="106"/>
      <c r="HHV55" s="106"/>
      <c r="HHW55" s="106"/>
      <c r="HHX55" s="106"/>
      <c r="HHY55" s="106"/>
      <c r="HHZ55" s="106"/>
      <c r="HIA55" s="106"/>
      <c r="HIB55" s="106"/>
      <c r="HIC55" s="106"/>
      <c r="HID55" s="106"/>
      <c r="HIE55" s="106"/>
      <c r="HIF55" s="106"/>
      <c r="HIG55" s="106"/>
      <c r="HIH55" s="106"/>
      <c r="HII55" s="106"/>
      <c r="HIJ55" s="106"/>
      <c r="HIK55" s="106"/>
      <c r="HIL55" s="106"/>
      <c r="HIM55" s="106"/>
      <c r="HIN55" s="106"/>
      <c r="HIO55" s="106"/>
      <c r="HIP55" s="106"/>
      <c r="HIQ55" s="106"/>
      <c r="HIR55" s="106"/>
      <c r="HIS55" s="106"/>
      <c r="HIT55" s="106"/>
      <c r="HIU55" s="106"/>
      <c r="HIV55" s="106"/>
      <c r="HIW55" s="106"/>
      <c r="HIX55" s="106"/>
      <c r="HIY55" s="106"/>
      <c r="HIZ55" s="106"/>
      <c r="HJA55" s="106"/>
      <c r="HJB55" s="106"/>
      <c r="HJC55" s="106"/>
      <c r="HJD55" s="106"/>
      <c r="HJE55" s="106"/>
      <c r="HJF55" s="106"/>
      <c r="HJG55" s="106"/>
      <c r="HJH55" s="106"/>
      <c r="HJI55" s="106"/>
      <c r="HJJ55" s="106"/>
      <c r="HJK55" s="106"/>
      <c r="HJL55" s="106"/>
      <c r="HJM55" s="106"/>
      <c r="HJN55" s="106"/>
      <c r="HJO55" s="106"/>
      <c r="HJP55" s="106"/>
      <c r="HJQ55" s="106"/>
      <c r="HJR55" s="106"/>
      <c r="HJS55" s="106"/>
      <c r="HJT55" s="106"/>
      <c r="HJU55" s="106"/>
      <c r="HJV55" s="106"/>
      <c r="HJW55" s="106"/>
      <c r="HJX55" s="106"/>
      <c r="HJY55" s="106"/>
      <c r="HJZ55" s="106"/>
      <c r="HKA55" s="106"/>
      <c r="HKB55" s="106"/>
      <c r="HKC55" s="106"/>
      <c r="HKD55" s="106"/>
      <c r="HKE55" s="106"/>
      <c r="HKF55" s="106"/>
      <c r="HKG55" s="106"/>
      <c r="HKH55" s="106"/>
      <c r="HKI55" s="106"/>
      <c r="HKJ55" s="106"/>
      <c r="HKK55" s="106"/>
      <c r="HKL55" s="106"/>
      <c r="HKM55" s="106"/>
      <c r="HKN55" s="106"/>
      <c r="HKO55" s="106"/>
      <c r="HKP55" s="106"/>
      <c r="HKQ55" s="106"/>
      <c r="HKR55" s="106"/>
      <c r="HKS55" s="106"/>
      <c r="HKT55" s="106"/>
      <c r="HKU55" s="106"/>
      <c r="HKV55" s="106"/>
      <c r="HKW55" s="106"/>
      <c r="HKX55" s="106"/>
      <c r="HKY55" s="106"/>
      <c r="HKZ55" s="106"/>
      <c r="HLA55" s="106"/>
      <c r="HLB55" s="106"/>
      <c r="HLC55" s="106"/>
      <c r="HLD55" s="106"/>
      <c r="HLE55" s="106"/>
      <c r="HLF55" s="106"/>
      <c r="HLG55" s="106"/>
      <c r="HLH55" s="106"/>
      <c r="HLI55" s="106"/>
      <c r="HLJ55" s="106"/>
      <c r="HLK55" s="106"/>
      <c r="HLL55" s="106"/>
      <c r="HLM55" s="106"/>
      <c r="HLN55" s="106"/>
      <c r="HLO55" s="106"/>
      <c r="HLP55" s="106"/>
      <c r="HLQ55" s="106"/>
      <c r="HLR55" s="106"/>
      <c r="HLS55" s="106"/>
      <c r="HLT55" s="106"/>
      <c r="HLU55" s="106"/>
      <c r="HLV55" s="106"/>
      <c r="HLW55" s="106"/>
      <c r="HLX55" s="106"/>
      <c r="HLY55" s="106"/>
      <c r="HLZ55" s="106"/>
      <c r="HMA55" s="106"/>
      <c r="HMB55" s="106"/>
      <c r="HMC55" s="106"/>
      <c r="HMD55" s="106"/>
      <c r="HME55" s="106"/>
      <c r="HMF55" s="106"/>
      <c r="HMG55" s="106"/>
      <c r="HMH55" s="106"/>
      <c r="HMI55" s="106"/>
      <c r="HMJ55" s="106"/>
      <c r="HMK55" s="106"/>
      <c r="HML55" s="106"/>
      <c r="HMM55" s="106"/>
      <c r="HMN55" s="106"/>
      <c r="HMO55" s="106"/>
      <c r="HMP55" s="106"/>
      <c r="HMQ55" s="106"/>
      <c r="HMR55" s="106"/>
      <c r="HMS55" s="106"/>
      <c r="HMT55" s="106"/>
      <c r="HMU55" s="106"/>
      <c r="HMV55" s="106"/>
      <c r="HMW55" s="106"/>
      <c r="HMX55" s="106"/>
      <c r="HMY55" s="106"/>
      <c r="HMZ55" s="106"/>
      <c r="HNA55" s="106"/>
      <c r="HNB55" s="106"/>
      <c r="HNC55" s="106"/>
      <c r="HND55" s="106"/>
      <c r="HNE55" s="106"/>
      <c r="HNF55" s="106"/>
      <c r="HNG55" s="106"/>
      <c r="HNH55" s="106"/>
      <c r="HNI55" s="106"/>
      <c r="HNJ55" s="106"/>
      <c r="HNK55" s="106"/>
      <c r="HNL55" s="106"/>
      <c r="HNM55" s="106"/>
      <c r="HNN55" s="106"/>
      <c r="HNO55" s="106"/>
      <c r="HNP55" s="106"/>
      <c r="HNQ55" s="106"/>
      <c r="HNR55" s="106"/>
      <c r="HNS55" s="106"/>
      <c r="HNT55" s="106"/>
      <c r="HNU55" s="106"/>
      <c r="HNV55" s="106"/>
      <c r="HNW55" s="106"/>
      <c r="HNX55" s="106"/>
      <c r="HNY55" s="106"/>
      <c r="HNZ55" s="106"/>
      <c r="HOA55" s="106"/>
      <c r="HOB55" s="106"/>
      <c r="HOC55" s="106"/>
      <c r="HOD55" s="106"/>
      <c r="HOE55" s="106"/>
      <c r="HOF55" s="106"/>
      <c r="HOG55" s="106"/>
      <c r="HOH55" s="106"/>
      <c r="HOI55" s="106"/>
      <c r="HOJ55" s="106"/>
      <c r="HOK55" s="106"/>
      <c r="HOL55" s="106"/>
      <c r="HOM55" s="106"/>
      <c r="HON55" s="106"/>
      <c r="HOO55" s="106"/>
      <c r="HOP55" s="106"/>
      <c r="HOQ55" s="106"/>
      <c r="HOR55" s="106"/>
      <c r="HOS55" s="106"/>
      <c r="HOT55" s="106"/>
      <c r="HOU55" s="106"/>
      <c r="HOV55" s="106"/>
      <c r="HOW55" s="106"/>
      <c r="HOX55" s="106"/>
      <c r="HOY55" s="106"/>
      <c r="HOZ55" s="106"/>
      <c r="HPA55" s="106"/>
      <c r="HPB55" s="106"/>
      <c r="HPC55" s="106"/>
      <c r="HPD55" s="106"/>
      <c r="HPE55" s="106"/>
      <c r="HPF55" s="106"/>
      <c r="HPG55" s="106"/>
      <c r="HPH55" s="106"/>
      <c r="HPI55" s="106"/>
      <c r="HPJ55" s="106"/>
      <c r="HPK55" s="106"/>
      <c r="HPL55" s="106"/>
      <c r="HPM55" s="106"/>
      <c r="HPN55" s="106"/>
      <c r="HPO55" s="106"/>
      <c r="HPP55" s="106"/>
      <c r="HPQ55" s="106"/>
      <c r="HPR55" s="106"/>
      <c r="HPS55" s="106"/>
      <c r="HPT55" s="106"/>
      <c r="HPU55" s="106"/>
      <c r="HPV55" s="106"/>
      <c r="HPW55" s="106"/>
      <c r="HPX55" s="106"/>
      <c r="HPY55" s="106"/>
      <c r="HPZ55" s="106"/>
      <c r="HQA55" s="106"/>
      <c r="HQB55" s="106"/>
      <c r="HQC55" s="106"/>
      <c r="HQD55" s="106"/>
      <c r="HQE55" s="106"/>
      <c r="HQF55" s="106"/>
      <c r="HQG55" s="106"/>
      <c r="HQH55" s="106"/>
      <c r="HQI55" s="106"/>
      <c r="HQJ55" s="106"/>
      <c r="HQK55" s="106"/>
      <c r="HQL55" s="106"/>
      <c r="HQM55" s="106"/>
      <c r="HQN55" s="106"/>
      <c r="HQO55" s="106"/>
      <c r="HQP55" s="106"/>
      <c r="HQQ55" s="106"/>
      <c r="HQR55" s="106"/>
      <c r="HQS55" s="106"/>
      <c r="HQT55" s="106"/>
      <c r="HQU55" s="106"/>
      <c r="HQV55" s="106"/>
      <c r="HQW55" s="106"/>
      <c r="HQX55" s="106"/>
      <c r="HQY55" s="106"/>
      <c r="HQZ55" s="106"/>
      <c r="HRA55" s="106"/>
      <c r="HRB55" s="106"/>
      <c r="HRC55" s="106"/>
      <c r="HRD55" s="106"/>
      <c r="HRE55" s="106"/>
      <c r="HRF55" s="106"/>
      <c r="HRG55" s="106"/>
      <c r="HRH55" s="106"/>
      <c r="HRI55" s="106"/>
      <c r="HRJ55" s="106"/>
      <c r="HRK55" s="106"/>
      <c r="HRL55" s="106"/>
      <c r="HRM55" s="106"/>
      <c r="HRN55" s="106"/>
      <c r="HRO55" s="106"/>
      <c r="HRP55" s="106"/>
      <c r="HRQ55" s="106"/>
      <c r="HRR55" s="106"/>
      <c r="HRS55" s="106"/>
      <c r="HRT55" s="106"/>
      <c r="HRU55" s="106"/>
      <c r="HRV55" s="106"/>
      <c r="HRW55" s="106"/>
      <c r="HRX55" s="106"/>
      <c r="HRY55" s="106"/>
      <c r="HRZ55" s="106"/>
      <c r="HSA55" s="106"/>
      <c r="HSB55" s="106"/>
      <c r="HSC55" s="106"/>
      <c r="HSD55" s="106"/>
      <c r="HSE55" s="106"/>
      <c r="HSF55" s="106"/>
      <c r="HSG55" s="106"/>
      <c r="HSH55" s="106"/>
      <c r="HSI55" s="106"/>
      <c r="HSJ55" s="106"/>
      <c r="HSK55" s="106"/>
      <c r="HSL55" s="106"/>
      <c r="HSM55" s="106"/>
      <c r="HSN55" s="106"/>
      <c r="HSO55" s="106"/>
      <c r="HSP55" s="106"/>
      <c r="HSQ55" s="106"/>
      <c r="HSR55" s="106"/>
      <c r="HSS55" s="106"/>
      <c r="HST55" s="106"/>
      <c r="HSU55" s="106"/>
      <c r="HSV55" s="106"/>
      <c r="HSW55" s="106"/>
      <c r="HSX55" s="106"/>
      <c r="HSY55" s="106"/>
      <c r="HSZ55" s="106"/>
      <c r="HTA55" s="106"/>
      <c r="HTB55" s="106"/>
      <c r="HTC55" s="106"/>
      <c r="HTD55" s="106"/>
      <c r="HTE55" s="106"/>
      <c r="HTF55" s="106"/>
      <c r="HTG55" s="106"/>
      <c r="HTH55" s="106"/>
      <c r="HTI55" s="106"/>
      <c r="HTJ55" s="106"/>
      <c r="HTK55" s="106"/>
      <c r="HTL55" s="106"/>
      <c r="HTM55" s="106"/>
      <c r="HTN55" s="106"/>
      <c r="HTO55" s="106"/>
      <c r="HTP55" s="106"/>
      <c r="HTQ55" s="106"/>
      <c r="HTR55" s="106"/>
      <c r="HTS55" s="106"/>
      <c r="HTT55" s="106"/>
      <c r="HTU55" s="106"/>
      <c r="HTV55" s="106"/>
      <c r="HTW55" s="106"/>
      <c r="HTX55" s="106"/>
      <c r="HTY55" s="106"/>
      <c r="HTZ55" s="106"/>
      <c r="HUA55" s="106"/>
      <c r="HUB55" s="106"/>
      <c r="HUC55" s="106"/>
      <c r="HUD55" s="106"/>
      <c r="HUE55" s="106"/>
      <c r="HUF55" s="106"/>
      <c r="HUG55" s="106"/>
      <c r="HUH55" s="106"/>
      <c r="HUI55" s="106"/>
      <c r="HUJ55" s="106"/>
      <c r="HUK55" s="106"/>
      <c r="HUL55" s="106"/>
      <c r="HUM55" s="106"/>
      <c r="HUN55" s="106"/>
      <c r="HUO55" s="106"/>
      <c r="HUP55" s="106"/>
      <c r="HUQ55" s="106"/>
      <c r="HUR55" s="106"/>
      <c r="HUS55" s="106"/>
      <c r="HUT55" s="106"/>
      <c r="HUU55" s="106"/>
      <c r="HUV55" s="106"/>
      <c r="HUW55" s="106"/>
      <c r="HUX55" s="106"/>
      <c r="HUY55" s="106"/>
      <c r="HUZ55" s="106"/>
      <c r="HVA55" s="106"/>
      <c r="HVB55" s="106"/>
      <c r="HVC55" s="106"/>
      <c r="HVD55" s="106"/>
      <c r="HVE55" s="106"/>
      <c r="HVF55" s="106"/>
      <c r="HVG55" s="106"/>
      <c r="HVH55" s="106"/>
      <c r="HVI55" s="106"/>
      <c r="HVJ55" s="106"/>
      <c r="HVK55" s="106"/>
      <c r="HVL55" s="106"/>
      <c r="HVM55" s="106"/>
      <c r="HVN55" s="106"/>
      <c r="HVO55" s="106"/>
      <c r="HVP55" s="106"/>
      <c r="HVQ55" s="106"/>
      <c r="HVR55" s="106"/>
      <c r="HVS55" s="106"/>
      <c r="HVT55" s="106"/>
      <c r="HVU55" s="106"/>
      <c r="HVV55" s="106"/>
      <c r="HVW55" s="106"/>
      <c r="HVX55" s="106"/>
      <c r="HVY55" s="106"/>
      <c r="HVZ55" s="106"/>
      <c r="HWA55" s="106"/>
      <c r="HWB55" s="106"/>
      <c r="HWC55" s="106"/>
      <c r="HWD55" s="106"/>
      <c r="HWE55" s="106"/>
      <c r="HWF55" s="106"/>
      <c r="HWG55" s="106"/>
      <c r="HWH55" s="106"/>
      <c r="HWI55" s="106"/>
      <c r="HWJ55" s="106"/>
      <c r="HWK55" s="106"/>
      <c r="HWL55" s="106"/>
      <c r="HWM55" s="106"/>
      <c r="HWN55" s="106"/>
      <c r="HWO55" s="106"/>
      <c r="HWP55" s="106"/>
      <c r="HWQ55" s="106"/>
      <c r="HWR55" s="106"/>
      <c r="HWS55" s="106"/>
      <c r="HWT55" s="106"/>
      <c r="HWU55" s="106"/>
      <c r="HWV55" s="106"/>
      <c r="HWW55" s="106"/>
      <c r="HWX55" s="106"/>
      <c r="HWY55" s="106"/>
      <c r="HWZ55" s="106"/>
      <c r="HXA55" s="106"/>
      <c r="HXB55" s="106"/>
      <c r="HXC55" s="106"/>
      <c r="HXD55" s="106"/>
      <c r="HXE55" s="106"/>
      <c r="HXF55" s="106"/>
      <c r="HXG55" s="106"/>
      <c r="HXH55" s="106"/>
      <c r="HXI55" s="106"/>
      <c r="HXJ55" s="106"/>
      <c r="HXK55" s="106"/>
      <c r="HXL55" s="106"/>
      <c r="HXM55" s="106"/>
      <c r="HXN55" s="106"/>
      <c r="HXO55" s="106"/>
      <c r="HXP55" s="106"/>
      <c r="HXQ55" s="106"/>
      <c r="HXR55" s="106"/>
      <c r="HXS55" s="106"/>
      <c r="HXT55" s="106"/>
      <c r="HXU55" s="106"/>
      <c r="HXV55" s="106"/>
      <c r="HXW55" s="106"/>
      <c r="HXX55" s="106"/>
      <c r="HXY55" s="106"/>
      <c r="HXZ55" s="106"/>
      <c r="HYA55" s="106"/>
      <c r="HYB55" s="106"/>
      <c r="HYC55" s="106"/>
      <c r="HYD55" s="106"/>
      <c r="HYE55" s="106"/>
      <c r="HYF55" s="106"/>
      <c r="HYG55" s="106"/>
      <c r="HYH55" s="106"/>
      <c r="HYI55" s="106"/>
      <c r="HYJ55" s="106"/>
      <c r="HYK55" s="106"/>
      <c r="HYL55" s="106"/>
      <c r="HYM55" s="106"/>
      <c r="HYN55" s="106"/>
      <c r="HYO55" s="106"/>
      <c r="HYP55" s="106"/>
      <c r="HYQ55" s="106"/>
      <c r="HYR55" s="106"/>
      <c r="HYS55" s="106"/>
      <c r="HYT55" s="106"/>
      <c r="HYU55" s="106"/>
      <c r="HYV55" s="106"/>
      <c r="HYW55" s="106"/>
      <c r="HYX55" s="106"/>
      <c r="HYY55" s="106"/>
      <c r="HYZ55" s="106"/>
      <c r="HZA55" s="106"/>
      <c r="HZB55" s="106"/>
      <c r="HZC55" s="106"/>
      <c r="HZD55" s="106"/>
      <c r="HZE55" s="106"/>
      <c r="HZF55" s="106"/>
      <c r="HZG55" s="106"/>
      <c r="HZH55" s="106"/>
      <c r="HZI55" s="106"/>
      <c r="HZJ55" s="106"/>
      <c r="HZK55" s="106"/>
      <c r="HZL55" s="106"/>
      <c r="HZM55" s="106"/>
      <c r="HZN55" s="106"/>
      <c r="HZO55" s="106"/>
      <c r="HZP55" s="106"/>
      <c r="HZQ55" s="106"/>
      <c r="HZR55" s="106"/>
      <c r="HZS55" s="106"/>
      <c r="HZT55" s="106"/>
      <c r="HZU55" s="106"/>
      <c r="HZV55" s="106"/>
      <c r="HZW55" s="106"/>
      <c r="HZX55" s="106"/>
      <c r="HZY55" s="106"/>
      <c r="HZZ55" s="106"/>
      <c r="IAA55" s="106"/>
      <c r="IAB55" s="106"/>
      <c r="IAC55" s="106"/>
      <c r="IAD55" s="106"/>
      <c r="IAE55" s="106"/>
      <c r="IAF55" s="106"/>
      <c r="IAG55" s="106"/>
      <c r="IAH55" s="106"/>
      <c r="IAI55" s="106"/>
      <c r="IAJ55" s="106"/>
      <c r="IAK55" s="106"/>
      <c r="IAL55" s="106"/>
      <c r="IAM55" s="106"/>
      <c r="IAN55" s="106"/>
      <c r="IAO55" s="106"/>
      <c r="IAP55" s="106"/>
      <c r="IAQ55" s="106"/>
      <c r="IAR55" s="106"/>
      <c r="IAS55" s="106"/>
      <c r="IAT55" s="106"/>
      <c r="IAU55" s="106"/>
      <c r="IAV55" s="106"/>
      <c r="IAW55" s="106"/>
      <c r="IAX55" s="106"/>
      <c r="IAY55" s="106"/>
      <c r="IAZ55" s="106"/>
      <c r="IBA55" s="106"/>
      <c r="IBB55" s="106"/>
      <c r="IBC55" s="106"/>
      <c r="IBD55" s="106"/>
      <c r="IBE55" s="106"/>
      <c r="IBF55" s="106"/>
      <c r="IBG55" s="106"/>
      <c r="IBH55" s="106"/>
      <c r="IBI55" s="106"/>
      <c r="IBJ55" s="106"/>
      <c r="IBK55" s="106"/>
      <c r="IBL55" s="106"/>
      <c r="IBM55" s="106"/>
      <c r="IBN55" s="106"/>
      <c r="IBO55" s="106"/>
      <c r="IBP55" s="106"/>
      <c r="IBQ55" s="106"/>
      <c r="IBR55" s="106"/>
      <c r="IBS55" s="106"/>
      <c r="IBT55" s="106"/>
      <c r="IBU55" s="106"/>
      <c r="IBV55" s="106"/>
      <c r="IBW55" s="106"/>
      <c r="IBX55" s="106"/>
      <c r="IBY55" s="106"/>
      <c r="IBZ55" s="106"/>
      <c r="ICA55" s="106"/>
      <c r="ICB55" s="106"/>
      <c r="ICC55" s="106"/>
      <c r="ICD55" s="106"/>
      <c r="ICE55" s="106"/>
      <c r="ICF55" s="106"/>
      <c r="ICG55" s="106"/>
      <c r="ICH55" s="106"/>
      <c r="ICI55" s="106"/>
      <c r="ICJ55" s="106"/>
      <c r="ICK55" s="106"/>
      <c r="ICL55" s="106"/>
      <c r="ICM55" s="106"/>
      <c r="ICN55" s="106"/>
      <c r="ICO55" s="106"/>
      <c r="ICP55" s="106"/>
      <c r="ICQ55" s="106"/>
      <c r="ICR55" s="106"/>
      <c r="ICS55" s="106"/>
      <c r="ICT55" s="106"/>
      <c r="ICU55" s="106"/>
      <c r="ICV55" s="106"/>
      <c r="ICW55" s="106"/>
      <c r="ICX55" s="106"/>
      <c r="ICY55" s="106"/>
      <c r="ICZ55" s="106"/>
      <c r="IDA55" s="106"/>
      <c r="IDB55" s="106"/>
      <c r="IDC55" s="106"/>
      <c r="IDD55" s="106"/>
      <c r="IDE55" s="106"/>
      <c r="IDF55" s="106"/>
      <c r="IDG55" s="106"/>
      <c r="IDH55" s="106"/>
      <c r="IDI55" s="106"/>
      <c r="IDJ55" s="106"/>
      <c r="IDK55" s="106"/>
      <c r="IDL55" s="106"/>
      <c r="IDM55" s="106"/>
      <c r="IDN55" s="106"/>
      <c r="IDO55" s="106"/>
      <c r="IDP55" s="106"/>
      <c r="IDQ55" s="106"/>
      <c r="IDR55" s="106"/>
      <c r="IDS55" s="106"/>
      <c r="IDT55" s="106"/>
      <c r="IDU55" s="106"/>
      <c r="IDV55" s="106"/>
      <c r="IDW55" s="106"/>
      <c r="IDX55" s="106"/>
      <c r="IDY55" s="106"/>
      <c r="IDZ55" s="106"/>
      <c r="IEA55" s="106"/>
      <c r="IEB55" s="106"/>
      <c r="IEC55" s="106"/>
      <c r="IED55" s="106"/>
      <c r="IEE55" s="106"/>
      <c r="IEF55" s="106"/>
      <c r="IEG55" s="106"/>
      <c r="IEH55" s="106"/>
      <c r="IEI55" s="106"/>
      <c r="IEJ55" s="106"/>
      <c r="IEK55" s="106"/>
      <c r="IEL55" s="106"/>
      <c r="IEM55" s="106"/>
      <c r="IEN55" s="106"/>
      <c r="IEO55" s="106"/>
      <c r="IEP55" s="106"/>
      <c r="IEQ55" s="106"/>
      <c r="IER55" s="106"/>
      <c r="IES55" s="106"/>
      <c r="IET55" s="106"/>
      <c r="IEU55" s="106"/>
      <c r="IEV55" s="106"/>
      <c r="IEW55" s="106"/>
      <c r="IEX55" s="106"/>
      <c r="IEY55" s="106"/>
      <c r="IEZ55" s="106"/>
      <c r="IFA55" s="106"/>
      <c r="IFB55" s="106"/>
      <c r="IFC55" s="106"/>
      <c r="IFD55" s="106"/>
      <c r="IFE55" s="106"/>
      <c r="IFF55" s="106"/>
      <c r="IFG55" s="106"/>
      <c r="IFH55" s="106"/>
      <c r="IFI55" s="106"/>
      <c r="IFJ55" s="106"/>
      <c r="IFK55" s="106"/>
      <c r="IFL55" s="106"/>
      <c r="IFM55" s="106"/>
      <c r="IFN55" s="106"/>
      <c r="IFO55" s="106"/>
      <c r="IFP55" s="106"/>
      <c r="IFQ55" s="106"/>
      <c r="IFR55" s="106"/>
      <c r="IFS55" s="106"/>
      <c r="IFT55" s="106"/>
      <c r="IFU55" s="106"/>
      <c r="IFV55" s="106"/>
      <c r="IFW55" s="106"/>
      <c r="IFX55" s="106"/>
      <c r="IFY55" s="106"/>
      <c r="IFZ55" s="106"/>
      <c r="IGA55" s="106"/>
      <c r="IGB55" s="106"/>
      <c r="IGC55" s="106"/>
      <c r="IGD55" s="106"/>
      <c r="IGE55" s="106"/>
      <c r="IGF55" s="106"/>
      <c r="IGG55" s="106"/>
      <c r="IGH55" s="106"/>
      <c r="IGI55" s="106"/>
      <c r="IGJ55" s="106"/>
      <c r="IGK55" s="106"/>
      <c r="IGL55" s="106"/>
      <c r="IGM55" s="106"/>
      <c r="IGN55" s="106"/>
      <c r="IGO55" s="106"/>
      <c r="IGP55" s="106"/>
      <c r="IGQ55" s="106"/>
      <c r="IGR55" s="106"/>
      <c r="IGS55" s="106"/>
      <c r="IGT55" s="106"/>
      <c r="IGU55" s="106"/>
      <c r="IGV55" s="106"/>
      <c r="IGW55" s="106"/>
      <c r="IGX55" s="106"/>
      <c r="IGY55" s="106"/>
      <c r="IGZ55" s="106"/>
      <c r="IHA55" s="106"/>
      <c r="IHB55" s="106"/>
      <c r="IHC55" s="106"/>
      <c r="IHD55" s="106"/>
      <c r="IHE55" s="106"/>
      <c r="IHF55" s="106"/>
      <c r="IHG55" s="106"/>
      <c r="IHH55" s="106"/>
      <c r="IHI55" s="106"/>
      <c r="IHJ55" s="106"/>
      <c r="IHK55" s="106"/>
      <c r="IHL55" s="106"/>
      <c r="IHM55" s="106"/>
      <c r="IHN55" s="106"/>
      <c r="IHO55" s="106"/>
      <c r="IHP55" s="106"/>
      <c r="IHQ55" s="106"/>
      <c r="IHR55" s="106"/>
      <c r="IHS55" s="106"/>
      <c r="IHT55" s="106"/>
      <c r="IHU55" s="106"/>
      <c r="IHV55" s="106"/>
      <c r="IHW55" s="106"/>
      <c r="IHX55" s="106"/>
      <c r="IHY55" s="106"/>
      <c r="IHZ55" s="106"/>
      <c r="IIA55" s="106"/>
      <c r="IIB55" s="106"/>
      <c r="IIC55" s="106"/>
      <c r="IID55" s="106"/>
      <c r="IIE55" s="106"/>
      <c r="IIF55" s="106"/>
      <c r="IIG55" s="106"/>
      <c r="IIH55" s="106"/>
      <c r="III55" s="106"/>
      <c r="IIJ55" s="106"/>
      <c r="IIK55" s="106"/>
      <c r="IIL55" s="106"/>
      <c r="IIM55" s="106"/>
      <c r="IIN55" s="106"/>
      <c r="IIO55" s="106"/>
      <c r="IIP55" s="106"/>
      <c r="IIQ55" s="106"/>
      <c r="IIR55" s="106"/>
      <c r="IIS55" s="106"/>
      <c r="IIT55" s="106"/>
      <c r="IIU55" s="106"/>
      <c r="IIV55" s="106"/>
      <c r="IIW55" s="106"/>
      <c r="IIX55" s="106"/>
      <c r="IIY55" s="106"/>
      <c r="IIZ55" s="106"/>
      <c r="IJA55" s="106"/>
      <c r="IJB55" s="106"/>
      <c r="IJC55" s="106"/>
      <c r="IJD55" s="106"/>
      <c r="IJE55" s="106"/>
      <c r="IJF55" s="106"/>
      <c r="IJG55" s="106"/>
      <c r="IJH55" s="106"/>
      <c r="IJI55" s="106"/>
      <c r="IJJ55" s="106"/>
      <c r="IJK55" s="106"/>
      <c r="IJL55" s="106"/>
      <c r="IJM55" s="106"/>
      <c r="IJN55" s="106"/>
      <c r="IJO55" s="106"/>
      <c r="IJP55" s="106"/>
      <c r="IJQ55" s="106"/>
      <c r="IJR55" s="106"/>
      <c r="IJS55" s="106"/>
      <c r="IJT55" s="106"/>
      <c r="IJU55" s="106"/>
      <c r="IJV55" s="106"/>
      <c r="IJW55" s="106"/>
      <c r="IJX55" s="106"/>
      <c r="IJY55" s="106"/>
      <c r="IJZ55" s="106"/>
      <c r="IKA55" s="106"/>
      <c r="IKB55" s="106"/>
      <c r="IKC55" s="106"/>
      <c r="IKD55" s="106"/>
      <c r="IKE55" s="106"/>
      <c r="IKF55" s="106"/>
      <c r="IKG55" s="106"/>
      <c r="IKH55" s="106"/>
      <c r="IKI55" s="106"/>
      <c r="IKJ55" s="106"/>
      <c r="IKK55" s="106"/>
      <c r="IKL55" s="106"/>
      <c r="IKM55" s="106"/>
      <c r="IKN55" s="106"/>
      <c r="IKO55" s="106"/>
      <c r="IKP55" s="106"/>
      <c r="IKQ55" s="106"/>
      <c r="IKR55" s="106"/>
      <c r="IKS55" s="106"/>
      <c r="IKT55" s="106"/>
      <c r="IKU55" s="106"/>
      <c r="IKV55" s="106"/>
      <c r="IKW55" s="106"/>
      <c r="IKX55" s="106"/>
      <c r="IKY55" s="106"/>
      <c r="IKZ55" s="106"/>
      <c r="ILA55" s="106"/>
      <c r="ILB55" s="106"/>
      <c r="ILC55" s="106"/>
      <c r="ILD55" s="106"/>
      <c r="ILE55" s="106"/>
      <c r="ILF55" s="106"/>
      <c r="ILG55" s="106"/>
      <c r="ILH55" s="106"/>
      <c r="ILI55" s="106"/>
      <c r="ILJ55" s="106"/>
      <c r="ILK55" s="106"/>
      <c r="ILL55" s="106"/>
      <c r="ILM55" s="106"/>
      <c r="ILN55" s="106"/>
      <c r="ILO55" s="106"/>
      <c r="ILP55" s="106"/>
      <c r="ILQ55" s="106"/>
      <c r="ILR55" s="106"/>
      <c r="ILS55" s="106"/>
      <c r="ILT55" s="106"/>
      <c r="ILU55" s="106"/>
      <c r="ILV55" s="106"/>
      <c r="ILW55" s="106"/>
      <c r="ILX55" s="106"/>
      <c r="ILY55" s="106"/>
      <c r="ILZ55" s="106"/>
      <c r="IMA55" s="106"/>
      <c r="IMB55" s="106"/>
      <c r="IMC55" s="106"/>
      <c r="IMD55" s="106"/>
      <c r="IME55" s="106"/>
      <c r="IMF55" s="106"/>
      <c r="IMG55" s="106"/>
      <c r="IMH55" s="106"/>
      <c r="IMI55" s="106"/>
      <c r="IMJ55" s="106"/>
      <c r="IMK55" s="106"/>
      <c r="IML55" s="106"/>
      <c r="IMM55" s="106"/>
      <c r="IMN55" s="106"/>
      <c r="IMO55" s="106"/>
      <c r="IMP55" s="106"/>
      <c r="IMQ55" s="106"/>
      <c r="IMR55" s="106"/>
      <c r="IMS55" s="106"/>
      <c r="IMT55" s="106"/>
      <c r="IMU55" s="106"/>
      <c r="IMV55" s="106"/>
      <c r="IMW55" s="106"/>
      <c r="IMX55" s="106"/>
      <c r="IMY55" s="106"/>
      <c r="IMZ55" s="106"/>
      <c r="INA55" s="106"/>
      <c r="INB55" s="106"/>
      <c r="INC55" s="106"/>
      <c r="IND55" s="106"/>
      <c r="INE55" s="106"/>
      <c r="INF55" s="106"/>
      <c r="ING55" s="106"/>
      <c r="INH55" s="106"/>
      <c r="INI55" s="106"/>
      <c r="INJ55" s="106"/>
      <c r="INK55" s="106"/>
      <c r="INL55" s="106"/>
      <c r="INM55" s="106"/>
      <c r="INN55" s="106"/>
      <c r="INO55" s="106"/>
      <c r="INP55" s="106"/>
      <c r="INQ55" s="106"/>
      <c r="INR55" s="106"/>
      <c r="INS55" s="106"/>
      <c r="INT55" s="106"/>
      <c r="INU55" s="106"/>
      <c r="INV55" s="106"/>
      <c r="INW55" s="106"/>
      <c r="INX55" s="106"/>
      <c r="INY55" s="106"/>
      <c r="INZ55" s="106"/>
      <c r="IOA55" s="106"/>
      <c r="IOB55" s="106"/>
      <c r="IOC55" s="106"/>
      <c r="IOD55" s="106"/>
      <c r="IOE55" s="106"/>
      <c r="IOF55" s="106"/>
      <c r="IOG55" s="106"/>
      <c r="IOH55" s="106"/>
      <c r="IOI55" s="106"/>
      <c r="IOJ55" s="106"/>
      <c r="IOK55" s="106"/>
      <c r="IOL55" s="106"/>
      <c r="IOM55" s="106"/>
      <c r="ION55" s="106"/>
      <c r="IOO55" s="106"/>
      <c r="IOP55" s="106"/>
      <c r="IOQ55" s="106"/>
      <c r="IOR55" s="106"/>
      <c r="IOS55" s="106"/>
      <c r="IOT55" s="106"/>
      <c r="IOU55" s="106"/>
      <c r="IOV55" s="106"/>
      <c r="IOW55" s="106"/>
      <c r="IOX55" s="106"/>
      <c r="IOY55" s="106"/>
      <c r="IOZ55" s="106"/>
      <c r="IPA55" s="106"/>
      <c r="IPB55" s="106"/>
      <c r="IPC55" s="106"/>
      <c r="IPD55" s="106"/>
      <c r="IPE55" s="106"/>
      <c r="IPF55" s="106"/>
      <c r="IPG55" s="106"/>
      <c r="IPH55" s="106"/>
      <c r="IPI55" s="106"/>
      <c r="IPJ55" s="106"/>
      <c r="IPK55" s="106"/>
      <c r="IPL55" s="106"/>
      <c r="IPM55" s="106"/>
      <c r="IPN55" s="106"/>
      <c r="IPO55" s="106"/>
      <c r="IPP55" s="106"/>
      <c r="IPQ55" s="106"/>
      <c r="IPR55" s="106"/>
      <c r="IPS55" s="106"/>
      <c r="IPT55" s="106"/>
      <c r="IPU55" s="106"/>
      <c r="IPV55" s="106"/>
      <c r="IPW55" s="106"/>
      <c r="IPX55" s="106"/>
      <c r="IPY55" s="106"/>
      <c r="IPZ55" s="106"/>
      <c r="IQA55" s="106"/>
      <c r="IQB55" s="106"/>
      <c r="IQC55" s="106"/>
      <c r="IQD55" s="106"/>
      <c r="IQE55" s="106"/>
      <c r="IQF55" s="106"/>
      <c r="IQG55" s="106"/>
      <c r="IQH55" s="106"/>
      <c r="IQI55" s="106"/>
      <c r="IQJ55" s="106"/>
      <c r="IQK55" s="106"/>
      <c r="IQL55" s="106"/>
      <c r="IQM55" s="106"/>
      <c r="IQN55" s="106"/>
      <c r="IQO55" s="106"/>
      <c r="IQP55" s="106"/>
      <c r="IQQ55" s="106"/>
      <c r="IQR55" s="106"/>
      <c r="IQS55" s="106"/>
      <c r="IQT55" s="106"/>
      <c r="IQU55" s="106"/>
      <c r="IQV55" s="106"/>
      <c r="IQW55" s="106"/>
      <c r="IQX55" s="106"/>
      <c r="IQY55" s="106"/>
      <c r="IQZ55" s="106"/>
      <c r="IRA55" s="106"/>
      <c r="IRB55" s="106"/>
      <c r="IRC55" s="106"/>
      <c r="IRD55" s="106"/>
      <c r="IRE55" s="106"/>
      <c r="IRF55" s="106"/>
      <c r="IRG55" s="106"/>
      <c r="IRH55" s="106"/>
      <c r="IRI55" s="106"/>
      <c r="IRJ55" s="106"/>
      <c r="IRK55" s="106"/>
      <c r="IRL55" s="106"/>
      <c r="IRM55" s="106"/>
      <c r="IRN55" s="106"/>
      <c r="IRO55" s="106"/>
      <c r="IRP55" s="106"/>
      <c r="IRQ55" s="106"/>
      <c r="IRR55" s="106"/>
      <c r="IRS55" s="106"/>
      <c r="IRT55" s="106"/>
      <c r="IRU55" s="106"/>
      <c r="IRV55" s="106"/>
      <c r="IRW55" s="106"/>
      <c r="IRX55" s="106"/>
      <c r="IRY55" s="106"/>
      <c r="IRZ55" s="106"/>
      <c r="ISA55" s="106"/>
      <c r="ISB55" s="106"/>
      <c r="ISC55" s="106"/>
      <c r="ISD55" s="106"/>
      <c r="ISE55" s="106"/>
      <c r="ISF55" s="106"/>
      <c r="ISG55" s="106"/>
      <c r="ISH55" s="106"/>
      <c r="ISI55" s="106"/>
      <c r="ISJ55" s="106"/>
      <c r="ISK55" s="106"/>
      <c r="ISL55" s="106"/>
      <c r="ISM55" s="106"/>
      <c r="ISN55" s="106"/>
      <c r="ISO55" s="106"/>
      <c r="ISP55" s="106"/>
      <c r="ISQ55" s="106"/>
      <c r="ISR55" s="106"/>
      <c r="ISS55" s="106"/>
      <c r="IST55" s="106"/>
      <c r="ISU55" s="106"/>
      <c r="ISV55" s="106"/>
      <c r="ISW55" s="106"/>
      <c r="ISX55" s="106"/>
      <c r="ISY55" s="106"/>
      <c r="ISZ55" s="106"/>
      <c r="ITA55" s="106"/>
      <c r="ITB55" s="106"/>
      <c r="ITC55" s="106"/>
      <c r="ITD55" s="106"/>
      <c r="ITE55" s="106"/>
      <c r="ITF55" s="106"/>
      <c r="ITG55" s="106"/>
      <c r="ITH55" s="106"/>
      <c r="ITI55" s="106"/>
      <c r="ITJ55" s="106"/>
      <c r="ITK55" s="106"/>
      <c r="ITL55" s="106"/>
      <c r="ITM55" s="106"/>
      <c r="ITN55" s="106"/>
      <c r="ITO55" s="106"/>
      <c r="ITP55" s="106"/>
      <c r="ITQ55" s="106"/>
      <c r="ITR55" s="106"/>
      <c r="ITS55" s="106"/>
      <c r="ITT55" s="106"/>
      <c r="ITU55" s="106"/>
      <c r="ITV55" s="106"/>
      <c r="ITW55" s="106"/>
      <c r="ITX55" s="106"/>
      <c r="ITY55" s="106"/>
      <c r="ITZ55" s="106"/>
      <c r="IUA55" s="106"/>
      <c r="IUB55" s="106"/>
      <c r="IUC55" s="106"/>
      <c r="IUD55" s="106"/>
      <c r="IUE55" s="106"/>
      <c r="IUF55" s="106"/>
      <c r="IUG55" s="106"/>
      <c r="IUH55" s="106"/>
      <c r="IUI55" s="106"/>
      <c r="IUJ55" s="106"/>
      <c r="IUK55" s="106"/>
      <c r="IUL55" s="106"/>
      <c r="IUM55" s="106"/>
      <c r="IUN55" s="106"/>
      <c r="IUO55" s="106"/>
      <c r="IUP55" s="106"/>
      <c r="IUQ55" s="106"/>
      <c r="IUR55" s="106"/>
      <c r="IUS55" s="106"/>
      <c r="IUT55" s="106"/>
      <c r="IUU55" s="106"/>
      <c r="IUV55" s="106"/>
      <c r="IUW55" s="106"/>
      <c r="IUX55" s="106"/>
      <c r="IUY55" s="106"/>
      <c r="IUZ55" s="106"/>
      <c r="IVA55" s="106"/>
      <c r="IVB55" s="106"/>
      <c r="IVC55" s="106"/>
      <c r="IVD55" s="106"/>
      <c r="IVE55" s="106"/>
      <c r="IVF55" s="106"/>
      <c r="IVG55" s="106"/>
      <c r="IVH55" s="106"/>
      <c r="IVI55" s="106"/>
      <c r="IVJ55" s="106"/>
      <c r="IVK55" s="106"/>
      <c r="IVL55" s="106"/>
      <c r="IVM55" s="106"/>
      <c r="IVN55" s="106"/>
      <c r="IVO55" s="106"/>
      <c r="IVP55" s="106"/>
      <c r="IVQ55" s="106"/>
      <c r="IVR55" s="106"/>
      <c r="IVS55" s="106"/>
      <c r="IVT55" s="106"/>
      <c r="IVU55" s="106"/>
      <c r="IVV55" s="106"/>
      <c r="IVW55" s="106"/>
      <c r="IVX55" s="106"/>
      <c r="IVY55" s="106"/>
      <c r="IVZ55" s="106"/>
      <c r="IWA55" s="106"/>
      <c r="IWB55" s="106"/>
      <c r="IWC55" s="106"/>
      <c r="IWD55" s="106"/>
      <c r="IWE55" s="106"/>
      <c r="IWF55" s="106"/>
      <c r="IWG55" s="106"/>
      <c r="IWH55" s="106"/>
      <c r="IWI55" s="106"/>
      <c r="IWJ55" s="106"/>
      <c r="IWK55" s="106"/>
      <c r="IWL55" s="106"/>
      <c r="IWM55" s="106"/>
      <c r="IWN55" s="106"/>
      <c r="IWO55" s="106"/>
      <c r="IWP55" s="106"/>
      <c r="IWQ55" s="106"/>
      <c r="IWR55" s="106"/>
      <c r="IWS55" s="106"/>
      <c r="IWT55" s="106"/>
      <c r="IWU55" s="106"/>
      <c r="IWV55" s="106"/>
      <c r="IWW55" s="106"/>
      <c r="IWX55" s="106"/>
      <c r="IWY55" s="106"/>
      <c r="IWZ55" s="106"/>
      <c r="IXA55" s="106"/>
      <c r="IXB55" s="106"/>
      <c r="IXC55" s="106"/>
      <c r="IXD55" s="106"/>
      <c r="IXE55" s="106"/>
      <c r="IXF55" s="106"/>
      <c r="IXG55" s="106"/>
      <c r="IXH55" s="106"/>
      <c r="IXI55" s="106"/>
      <c r="IXJ55" s="106"/>
      <c r="IXK55" s="106"/>
      <c r="IXL55" s="106"/>
      <c r="IXM55" s="106"/>
      <c r="IXN55" s="106"/>
      <c r="IXO55" s="106"/>
      <c r="IXP55" s="106"/>
      <c r="IXQ55" s="106"/>
      <c r="IXR55" s="106"/>
      <c r="IXS55" s="106"/>
      <c r="IXT55" s="106"/>
      <c r="IXU55" s="106"/>
      <c r="IXV55" s="106"/>
      <c r="IXW55" s="106"/>
      <c r="IXX55" s="106"/>
      <c r="IXY55" s="106"/>
      <c r="IXZ55" s="106"/>
      <c r="IYA55" s="106"/>
      <c r="IYB55" s="106"/>
      <c r="IYC55" s="106"/>
      <c r="IYD55" s="106"/>
      <c r="IYE55" s="106"/>
      <c r="IYF55" s="106"/>
      <c r="IYG55" s="106"/>
      <c r="IYH55" s="106"/>
      <c r="IYI55" s="106"/>
      <c r="IYJ55" s="106"/>
      <c r="IYK55" s="106"/>
      <c r="IYL55" s="106"/>
      <c r="IYM55" s="106"/>
      <c r="IYN55" s="106"/>
      <c r="IYO55" s="106"/>
      <c r="IYP55" s="106"/>
      <c r="IYQ55" s="106"/>
      <c r="IYR55" s="106"/>
      <c r="IYS55" s="106"/>
      <c r="IYT55" s="106"/>
      <c r="IYU55" s="106"/>
      <c r="IYV55" s="106"/>
      <c r="IYW55" s="106"/>
      <c r="IYX55" s="106"/>
      <c r="IYY55" s="106"/>
      <c r="IYZ55" s="106"/>
      <c r="IZA55" s="106"/>
      <c r="IZB55" s="106"/>
      <c r="IZC55" s="106"/>
      <c r="IZD55" s="106"/>
      <c r="IZE55" s="106"/>
      <c r="IZF55" s="106"/>
      <c r="IZG55" s="106"/>
      <c r="IZH55" s="106"/>
      <c r="IZI55" s="106"/>
      <c r="IZJ55" s="106"/>
      <c r="IZK55" s="106"/>
      <c r="IZL55" s="106"/>
      <c r="IZM55" s="106"/>
      <c r="IZN55" s="106"/>
      <c r="IZO55" s="106"/>
      <c r="IZP55" s="106"/>
      <c r="IZQ55" s="106"/>
      <c r="IZR55" s="106"/>
      <c r="IZS55" s="106"/>
      <c r="IZT55" s="106"/>
      <c r="IZU55" s="106"/>
      <c r="IZV55" s="106"/>
      <c r="IZW55" s="106"/>
      <c r="IZX55" s="106"/>
      <c r="IZY55" s="106"/>
      <c r="IZZ55" s="106"/>
      <c r="JAA55" s="106"/>
      <c r="JAB55" s="106"/>
      <c r="JAC55" s="106"/>
      <c r="JAD55" s="106"/>
      <c r="JAE55" s="106"/>
      <c r="JAF55" s="106"/>
      <c r="JAG55" s="106"/>
      <c r="JAH55" s="106"/>
      <c r="JAI55" s="106"/>
      <c r="JAJ55" s="106"/>
      <c r="JAK55" s="106"/>
      <c r="JAL55" s="106"/>
      <c r="JAM55" s="106"/>
      <c r="JAN55" s="106"/>
      <c r="JAO55" s="106"/>
      <c r="JAP55" s="106"/>
      <c r="JAQ55" s="106"/>
      <c r="JAR55" s="106"/>
      <c r="JAS55" s="106"/>
      <c r="JAT55" s="106"/>
      <c r="JAU55" s="106"/>
      <c r="JAV55" s="106"/>
      <c r="JAW55" s="106"/>
      <c r="JAX55" s="106"/>
      <c r="JAY55" s="106"/>
      <c r="JAZ55" s="106"/>
      <c r="JBA55" s="106"/>
      <c r="JBB55" s="106"/>
      <c r="JBC55" s="106"/>
      <c r="JBD55" s="106"/>
      <c r="JBE55" s="106"/>
      <c r="JBF55" s="106"/>
      <c r="JBG55" s="106"/>
      <c r="JBH55" s="106"/>
      <c r="JBI55" s="106"/>
      <c r="JBJ55" s="106"/>
      <c r="JBK55" s="106"/>
      <c r="JBL55" s="106"/>
      <c r="JBM55" s="106"/>
      <c r="JBN55" s="106"/>
      <c r="JBO55" s="106"/>
      <c r="JBP55" s="106"/>
      <c r="JBQ55" s="106"/>
      <c r="JBR55" s="106"/>
      <c r="JBS55" s="106"/>
      <c r="JBT55" s="106"/>
      <c r="JBU55" s="106"/>
      <c r="JBV55" s="106"/>
      <c r="JBW55" s="106"/>
      <c r="JBX55" s="106"/>
      <c r="JBY55" s="106"/>
      <c r="JBZ55" s="106"/>
      <c r="JCA55" s="106"/>
      <c r="JCB55" s="106"/>
      <c r="JCC55" s="106"/>
      <c r="JCD55" s="106"/>
      <c r="JCE55" s="106"/>
      <c r="JCF55" s="106"/>
      <c r="JCG55" s="106"/>
      <c r="JCH55" s="106"/>
      <c r="JCI55" s="106"/>
      <c r="JCJ55" s="106"/>
      <c r="JCK55" s="106"/>
      <c r="JCL55" s="106"/>
      <c r="JCM55" s="106"/>
      <c r="JCN55" s="106"/>
      <c r="JCO55" s="106"/>
      <c r="JCP55" s="106"/>
      <c r="JCQ55" s="106"/>
      <c r="JCR55" s="106"/>
      <c r="JCS55" s="106"/>
      <c r="JCT55" s="106"/>
      <c r="JCU55" s="106"/>
      <c r="JCV55" s="106"/>
      <c r="JCW55" s="106"/>
      <c r="JCX55" s="106"/>
      <c r="JCY55" s="106"/>
      <c r="JCZ55" s="106"/>
      <c r="JDA55" s="106"/>
      <c r="JDB55" s="106"/>
      <c r="JDC55" s="106"/>
      <c r="JDD55" s="106"/>
      <c r="JDE55" s="106"/>
      <c r="JDF55" s="106"/>
      <c r="JDG55" s="106"/>
      <c r="JDH55" s="106"/>
      <c r="JDI55" s="106"/>
      <c r="JDJ55" s="106"/>
      <c r="JDK55" s="106"/>
      <c r="JDL55" s="106"/>
      <c r="JDM55" s="106"/>
      <c r="JDN55" s="106"/>
      <c r="JDO55" s="106"/>
      <c r="JDP55" s="106"/>
      <c r="JDQ55" s="106"/>
      <c r="JDR55" s="106"/>
      <c r="JDS55" s="106"/>
      <c r="JDT55" s="106"/>
      <c r="JDU55" s="106"/>
      <c r="JDV55" s="106"/>
      <c r="JDW55" s="106"/>
      <c r="JDX55" s="106"/>
      <c r="JDY55" s="106"/>
      <c r="JDZ55" s="106"/>
      <c r="JEA55" s="106"/>
      <c r="JEB55" s="106"/>
      <c r="JEC55" s="106"/>
      <c r="JED55" s="106"/>
      <c r="JEE55" s="106"/>
      <c r="JEF55" s="106"/>
      <c r="JEG55" s="106"/>
      <c r="JEH55" s="106"/>
      <c r="JEI55" s="106"/>
      <c r="JEJ55" s="106"/>
      <c r="JEK55" s="106"/>
      <c r="JEL55" s="106"/>
      <c r="JEM55" s="106"/>
      <c r="JEN55" s="106"/>
      <c r="JEO55" s="106"/>
      <c r="JEP55" s="106"/>
      <c r="JEQ55" s="106"/>
      <c r="JER55" s="106"/>
      <c r="JES55" s="106"/>
      <c r="JET55" s="106"/>
      <c r="JEU55" s="106"/>
      <c r="JEV55" s="106"/>
      <c r="JEW55" s="106"/>
      <c r="JEX55" s="106"/>
      <c r="JEY55" s="106"/>
      <c r="JEZ55" s="106"/>
      <c r="JFA55" s="106"/>
      <c r="JFB55" s="106"/>
      <c r="JFC55" s="106"/>
      <c r="JFD55" s="106"/>
      <c r="JFE55" s="106"/>
      <c r="JFF55" s="106"/>
      <c r="JFG55" s="106"/>
      <c r="JFH55" s="106"/>
      <c r="JFI55" s="106"/>
      <c r="JFJ55" s="106"/>
      <c r="JFK55" s="106"/>
      <c r="JFL55" s="106"/>
      <c r="JFM55" s="106"/>
      <c r="JFN55" s="106"/>
      <c r="JFO55" s="106"/>
      <c r="JFP55" s="106"/>
      <c r="JFQ55" s="106"/>
      <c r="JFR55" s="106"/>
      <c r="JFS55" s="106"/>
      <c r="JFT55" s="106"/>
      <c r="JFU55" s="106"/>
      <c r="JFV55" s="106"/>
      <c r="JFW55" s="106"/>
      <c r="JFX55" s="106"/>
      <c r="JFY55" s="106"/>
      <c r="JFZ55" s="106"/>
      <c r="JGA55" s="106"/>
      <c r="JGB55" s="106"/>
      <c r="JGC55" s="106"/>
      <c r="JGD55" s="106"/>
      <c r="JGE55" s="106"/>
      <c r="JGF55" s="106"/>
      <c r="JGG55" s="106"/>
      <c r="JGH55" s="106"/>
      <c r="JGI55" s="106"/>
      <c r="JGJ55" s="106"/>
      <c r="JGK55" s="106"/>
      <c r="JGL55" s="106"/>
      <c r="JGM55" s="106"/>
      <c r="JGN55" s="106"/>
      <c r="JGO55" s="106"/>
      <c r="JGP55" s="106"/>
      <c r="JGQ55" s="106"/>
      <c r="JGR55" s="106"/>
      <c r="JGS55" s="106"/>
      <c r="JGT55" s="106"/>
      <c r="JGU55" s="106"/>
      <c r="JGV55" s="106"/>
      <c r="JGW55" s="106"/>
      <c r="JGX55" s="106"/>
      <c r="JGY55" s="106"/>
      <c r="JGZ55" s="106"/>
      <c r="JHA55" s="106"/>
      <c r="JHB55" s="106"/>
      <c r="JHC55" s="106"/>
      <c r="JHD55" s="106"/>
      <c r="JHE55" s="106"/>
      <c r="JHF55" s="106"/>
      <c r="JHG55" s="106"/>
      <c r="JHH55" s="106"/>
      <c r="JHI55" s="106"/>
      <c r="JHJ55" s="106"/>
      <c r="JHK55" s="106"/>
      <c r="JHL55" s="106"/>
      <c r="JHM55" s="106"/>
      <c r="JHN55" s="106"/>
      <c r="JHO55" s="106"/>
      <c r="JHP55" s="106"/>
      <c r="JHQ55" s="106"/>
      <c r="JHR55" s="106"/>
      <c r="JHS55" s="106"/>
      <c r="JHT55" s="106"/>
      <c r="JHU55" s="106"/>
      <c r="JHV55" s="106"/>
      <c r="JHW55" s="106"/>
      <c r="JHX55" s="106"/>
      <c r="JHY55" s="106"/>
      <c r="JHZ55" s="106"/>
      <c r="JIA55" s="106"/>
      <c r="JIB55" s="106"/>
      <c r="JIC55" s="106"/>
      <c r="JID55" s="106"/>
      <c r="JIE55" s="106"/>
      <c r="JIF55" s="106"/>
      <c r="JIG55" s="106"/>
      <c r="JIH55" s="106"/>
      <c r="JII55" s="106"/>
      <c r="JIJ55" s="106"/>
      <c r="JIK55" s="106"/>
      <c r="JIL55" s="106"/>
      <c r="JIM55" s="106"/>
      <c r="JIN55" s="106"/>
      <c r="JIO55" s="106"/>
      <c r="JIP55" s="106"/>
      <c r="JIQ55" s="106"/>
      <c r="JIR55" s="106"/>
      <c r="JIS55" s="106"/>
      <c r="JIT55" s="106"/>
      <c r="JIU55" s="106"/>
      <c r="JIV55" s="106"/>
      <c r="JIW55" s="106"/>
      <c r="JIX55" s="106"/>
      <c r="JIY55" s="106"/>
      <c r="JIZ55" s="106"/>
      <c r="JJA55" s="106"/>
      <c r="JJB55" s="106"/>
      <c r="JJC55" s="106"/>
      <c r="JJD55" s="106"/>
      <c r="JJE55" s="106"/>
      <c r="JJF55" s="106"/>
      <c r="JJG55" s="106"/>
      <c r="JJH55" s="106"/>
      <c r="JJI55" s="106"/>
      <c r="JJJ55" s="106"/>
      <c r="JJK55" s="106"/>
      <c r="JJL55" s="106"/>
      <c r="JJM55" s="106"/>
      <c r="JJN55" s="106"/>
      <c r="JJO55" s="106"/>
      <c r="JJP55" s="106"/>
      <c r="JJQ55" s="106"/>
      <c r="JJR55" s="106"/>
      <c r="JJS55" s="106"/>
      <c r="JJT55" s="106"/>
      <c r="JJU55" s="106"/>
      <c r="JJV55" s="106"/>
      <c r="JJW55" s="106"/>
      <c r="JJX55" s="106"/>
      <c r="JJY55" s="106"/>
      <c r="JJZ55" s="106"/>
      <c r="JKA55" s="106"/>
      <c r="JKB55" s="106"/>
      <c r="JKC55" s="106"/>
      <c r="JKD55" s="106"/>
      <c r="JKE55" s="106"/>
      <c r="JKF55" s="106"/>
      <c r="JKG55" s="106"/>
      <c r="JKH55" s="106"/>
      <c r="JKI55" s="106"/>
      <c r="JKJ55" s="106"/>
      <c r="JKK55" s="106"/>
      <c r="JKL55" s="106"/>
      <c r="JKM55" s="106"/>
      <c r="JKN55" s="106"/>
      <c r="JKO55" s="106"/>
      <c r="JKP55" s="106"/>
      <c r="JKQ55" s="106"/>
      <c r="JKR55" s="106"/>
      <c r="JKS55" s="106"/>
      <c r="JKT55" s="106"/>
      <c r="JKU55" s="106"/>
      <c r="JKV55" s="106"/>
      <c r="JKW55" s="106"/>
      <c r="JKX55" s="106"/>
      <c r="JKY55" s="106"/>
      <c r="JKZ55" s="106"/>
      <c r="JLA55" s="106"/>
      <c r="JLB55" s="106"/>
      <c r="JLC55" s="106"/>
      <c r="JLD55" s="106"/>
      <c r="JLE55" s="106"/>
      <c r="JLF55" s="106"/>
      <c r="JLG55" s="106"/>
      <c r="JLH55" s="106"/>
      <c r="JLI55" s="106"/>
      <c r="JLJ55" s="106"/>
      <c r="JLK55" s="106"/>
      <c r="JLL55" s="106"/>
      <c r="JLM55" s="106"/>
      <c r="JLN55" s="106"/>
      <c r="JLO55" s="106"/>
      <c r="JLP55" s="106"/>
      <c r="JLQ55" s="106"/>
      <c r="JLR55" s="106"/>
      <c r="JLS55" s="106"/>
      <c r="JLT55" s="106"/>
      <c r="JLU55" s="106"/>
      <c r="JLV55" s="106"/>
      <c r="JLW55" s="106"/>
      <c r="JLX55" s="106"/>
      <c r="JLY55" s="106"/>
      <c r="JLZ55" s="106"/>
      <c r="JMA55" s="106"/>
      <c r="JMB55" s="106"/>
      <c r="JMC55" s="106"/>
      <c r="JMD55" s="106"/>
      <c r="JME55" s="106"/>
      <c r="JMF55" s="106"/>
      <c r="JMG55" s="106"/>
      <c r="JMH55" s="106"/>
      <c r="JMI55" s="106"/>
      <c r="JMJ55" s="106"/>
      <c r="JMK55" s="106"/>
      <c r="JML55" s="106"/>
      <c r="JMM55" s="106"/>
      <c r="JMN55" s="106"/>
      <c r="JMO55" s="106"/>
      <c r="JMP55" s="106"/>
      <c r="JMQ55" s="106"/>
      <c r="JMR55" s="106"/>
      <c r="JMS55" s="106"/>
      <c r="JMT55" s="106"/>
      <c r="JMU55" s="106"/>
      <c r="JMV55" s="106"/>
      <c r="JMW55" s="106"/>
      <c r="JMX55" s="106"/>
      <c r="JMY55" s="106"/>
      <c r="JMZ55" s="106"/>
      <c r="JNA55" s="106"/>
      <c r="JNB55" s="106"/>
      <c r="JNC55" s="106"/>
      <c r="JND55" s="106"/>
      <c r="JNE55" s="106"/>
      <c r="JNF55" s="106"/>
      <c r="JNG55" s="106"/>
      <c r="JNH55" s="106"/>
      <c r="JNI55" s="106"/>
      <c r="JNJ55" s="106"/>
      <c r="JNK55" s="106"/>
      <c r="JNL55" s="106"/>
      <c r="JNM55" s="106"/>
      <c r="JNN55" s="106"/>
      <c r="JNO55" s="106"/>
      <c r="JNP55" s="106"/>
      <c r="JNQ55" s="106"/>
      <c r="JNR55" s="106"/>
      <c r="JNS55" s="106"/>
      <c r="JNT55" s="106"/>
      <c r="JNU55" s="106"/>
      <c r="JNV55" s="106"/>
      <c r="JNW55" s="106"/>
      <c r="JNX55" s="106"/>
      <c r="JNY55" s="106"/>
      <c r="JNZ55" s="106"/>
      <c r="JOA55" s="106"/>
      <c r="JOB55" s="106"/>
      <c r="JOC55" s="106"/>
      <c r="JOD55" s="106"/>
      <c r="JOE55" s="106"/>
      <c r="JOF55" s="106"/>
      <c r="JOG55" s="106"/>
      <c r="JOH55" s="106"/>
      <c r="JOI55" s="106"/>
      <c r="JOJ55" s="106"/>
      <c r="JOK55" s="106"/>
      <c r="JOL55" s="106"/>
      <c r="JOM55" s="106"/>
      <c r="JON55" s="106"/>
      <c r="JOO55" s="106"/>
      <c r="JOP55" s="106"/>
      <c r="JOQ55" s="106"/>
      <c r="JOR55" s="106"/>
      <c r="JOS55" s="106"/>
      <c r="JOT55" s="106"/>
      <c r="JOU55" s="106"/>
      <c r="JOV55" s="106"/>
      <c r="JOW55" s="106"/>
      <c r="JOX55" s="106"/>
      <c r="JOY55" s="106"/>
      <c r="JOZ55" s="106"/>
      <c r="JPA55" s="106"/>
      <c r="JPB55" s="106"/>
      <c r="JPC55" s="106"/>
      <c r="JPD55" s="106"/>
      <c r="JPE55" s="106"/>
      <c r="JPF55" s="106"/>
      <c r="JPG55" s="106"/>
      <c r="JPH55" s="106"/>
      <c r="JPI55" s="106"/>
      <c r="JPJ55" s="106"/>
      <c r="JPK55" s="106"/>
      <c r="JPL55" s="106"/>
      <c r="JPM55" s="106"/>
      <c r="JPN55" s="106"/>
      <c r="JPO55" s="106"/>
      <c r="JPP55" s="106"/>
      <c r="JPQ55" s="106"/>
      <c r="JPR55" s="106"/>
      <c r="JPS55" s="106"/>
      <c r="JPT55" s="106"/>
      <c r="JPU55" s="106"/>
      <c r="JPV55" s="106"/>
      <c r="JPW55" s="106"/>
      <c r="JPX55" s="106"/>
      <c r="JPY55" s="106"/>
      <c r="JPZ55" s="106"/>
      <c r="JQA55" s="106"/>
      <c r="JQB55" s="106"/>
      <c r="JQC55" s="106"/>
      <c r="JQD55" s="106"/>
      <c r="JQE55" s="106"/>
      <c r="JQF55" s="106"/>
      <c r="JQG55" s="106"/>
      <c r="JQH55" s="106"/>
      <c r="JQI55" s="106"/>
      <c r="JQJ55" s="106"/>
      <c r="JQK55" s="106"/>
      <c r="JQL55" s="106"/>
      <c r="JQM55" s="106"/>
      <c r="JQN55" s="106"/>
      <c r="JQO55" s="106"/>
      <c r="JQP55" s="106"/>
      <c r="JQQ55" s="106"/>
      <c r="JQR55" s="106"/>
      <c r="JQS55" s="106"/>
      <c r="JQT55" s="106"/>
      <c r="JQU55" s="106"/>
      <c r="JQV55" s="106"/>
      <c r="JQW55" s="106"/>
      <c r="JQX55" s="106"/>
      <c r="JQY55" s="106"/>
      <c r="JQZ55" s="106"/>
      <c r="JRA55" s="106"/>
      <c r="JRB55" s="106"/>
      <c r="JRC55" s="106"/>
      <c r="JRD55" s="106"/>
      <c r="JRE55" s="106"/>
      <c r="JRF55" s="106"/>
      <c r="JRG55" s="106"/>
      <c r="JRH55" s="106"/>
      <c r="JRI55" s="106"/>
      <c r="JRJ55" s="106"/>
      <c r="JRK55" s="106"/>
      <c r="JRL55" s="106"/>
      <c r="JRM55" s="106"/>
      <c r="JRN55" s="106"/>
      <c r="JRO55" s="106"/>
      <c r="JRP55" s="106"/>
      <c r="JRQ55" s="106"/>
      <c r="JRR55" s="106"/>
      <c r="JRS55" s="106"/>
      <c r="JRT55" s="106"/>
      <c r="JRU55" s="106"/>
      <c r="JRV55" s="106"/>
      <c r="JRW55" s="106"/>
      <c r="JRX55" s="106"/>
      <c r="JRY55" s="106"/>
      <c r="JRZ55" s="106"/>
      <c r="JSA55" s="106"/>
      <c r="JSB55" s="106"/>
      <c r="JSC55" s="106"/>
      <c r="JSD55" s="106"/>
      <c r="JSE55" s="106"/>
      <c r="JSF55" s="106"/>
      <c r="JSG55" s="106"/>
      <c r="JSH55" s="106"/>
      <c r="JSI55" s="106"/>
      <c r="JSJ55" s="106"/>
      <c r="JSK55" s="106"/>
      <c r="JSL55" s="106"/>
      <c r="JSM55" s="106"/>
      <c r="JSN55" s="106"/>
      <c r="JSO55" s="106"/>
      <c r="JSP55" s="106"/>
      <c r="JSQ55" s="106"/>
      <c r="JSR55" s="106"/>
      <c r="JSS55" s="106"/>
      <c r="JST55" s="106"/>
      <c r="JSU55" s="106"/>
      <c r="JSV55" s="106"/>
      <c r="JSW55" s="106"/>
      <c r="JSX55" s="106"/>
      <c r="JSY55" s="106"/>
      <c r="JSZ55" s="106"/>
      <c r="JTA55" s="106"/>
      <c r="JTB55" s="106"/>
      <c r="JTC55" s="106"/>
      <c r="JTD55" s="106"/>
      <c r="JTE55" s="106"/>
      <c r="JTF55" s="106"/>
      <c r="JTG55" s="106"/>
      <c r="JTH55" s="106"/>
      <c r="JTI55" s="106"/>
      <c r="JTJ55" s="106"/>
      <c r="JTK55" s="106"/>
      <c r="JTL55" s="106"/>
      <c r="JTM55" s="106"/>
      <c r="JTN55" s="106"/>
      <c r="JTO55" s="106"/>
      <c r="JTP55" s="106"/>
      <c r="JTQ55" s="106"/>
      <c r="JTR55" s="106"/>
      <c r="JTS55" s="106"/>
      <c r="JTT55" s="106"/>
      <c r="JTU55" s="106"/>
      <c r="JTV55" s="106"/>
      <c r="JTW55" s="106"/>
      <c r="JTX55" s="106"/>
      <c r="JTY55" s="106"/>
      <c r="JTZ55" s="106"/>
      <c r="JUA55" s="106"/>
      <c r="JUB55" s="106"/>
      <c r="JUC55" s="106"/>
      <c r="JUD55" s="106"/>
      <c r="JUE55" s="106"/>
      <c r="JUF55" s="106"/>
      <c r="JUG55" s="106"/>
      <c r="JUH55" s="106"/>
      <c r="JUI55" s="106"/>
      <c r="JUJ55" s="106"/>
      <c r="JUK55" s="106"/>
      <c r="JUL55" s="106"/>
      <c r="JUM55" s="106"/>
      <c r="JUN55" s="106"/>
      <c r="JUO55" s="106"/>
      <c r="JUP55" s="106"/>
      <c r="JUQ55" s="106"/>
      <c r="JUR55" s="106"/>
      <c r="JUS55" s="106"/>
      <c r="JUT55" s="106"/>
      <c r="JUU55" s="106"/>
      <c r="JUV55" s="106"/>
      <c r="JUW55" s="106"/>
      <c r="JUX55" s="106"/>
      <c r="JUY55" s="106"/>
      <c r="JUZ55" s="106"/>
      <c r="JVA55" s="106"/>
      <c r="JVB55" s="106"/>
      <c r="JVC55" s="106"/>
      <c r="JVD55" s="106"/>
      <c r="JVE55" s="106"/>
      <c r="JVF55" s="106"/>
      <c r="JVG55" s="106"/>
      <c r="JVH55" s="106"/>
      <c r="JVI55" s="106"/>
      <c r="JVJ55" s="106"/>
      <c r="JVK55" s="106"/>
      <c r="JVL55" s="106"/>
      <c r="JVM55" s="106"/>
      <c r="JVN55" s="106"/>
      <c r="JVO55" s="106"/>
      <c r="JVP55" s="106"/>
      <c r="JVQ55" s="106"/>
      <c r="JVR55" s="106"/>
      <c r="JVS55" s="106"/>
      <c r="JVT55" s="106"/>
      <c r="JVU55" s="106"/>
      <c r="JVV55" s="106"/>
      <c r="JVW55" s="106"/>
      <c r="JVX55" s="106"/>
      <c r="JVY55" s="106"/>
      <c r="JVZ55" s="106"/>
      <c r="JWA55" s="106"/>
      <c r="JWB55" s="106"/>
      <c r="JWC55" s="106"/>
      <c r="JWD55" s="106"/>
      <c r="JWE55" s="106"/>
      <c r="JWF55" s="106"/>
      <c r="JWG55" s="106"/>
      <c r="JWH55" s="106"/>
      <c r="JWI55" s="106"/>
      <c r="JWJ55" s="106"/>
      <c r="JWK55" s="106"/>
      <c r="JWL55" s="106"/>
      <c r="JWM55" s="106"/>
      <c r="JWN55" s="106"/>
      <c r="JWO55" s="106"/>
      <c r="JWP55" s="106"/>
      <c r="JWQ55" s="106"/>
      <c r="JWR55" s="106"/>
      <c r="JWS55" s="106"/>
      <c r="JWT55" s="106"/>
      <c r="JWU55" s="106"/>
      <c r="JWV55" s="106"/>
      <c r="JWW55" s="106"/>
      <c r="JWX55" s="106"/>
      <c r="JWY55" s="106"/>
      <c r="JWZ55" s="106"/>
      <c r="JXA55" s="106"/>
      <c r="JXB55" s="106"/>
      <c r="JXC55" s="106"/>
      <c r="JXD55" s="106"/>
      <c r="JXE55" s="106"/>
      <c r="JXF55" s="106"/>
      <c r="JXG55" s="106"/>
      <c r="JXH55" s="106"/>
      <c r="JXI55" s="106"/>
      <c r="JXJ55" s="106"/>
      <c r="JXK55" s="106"/>
      <c r="JXL55" s="106"/>
      <c r="JXM55" s="106"/>
      <c r="JXN55" s="106"/>
      <c r="JXO55" s="106"/>
      <c r="JXP55" s="106"/>
      <c r="JXQ55" s="106"/>
      <c r="JXR55" s="106"/>
      <c r="JXS55" s="106"/>
      <c r="JXT55" s="106"/>
      <c r="JXU55" s="106"/>
      <c r="JXV55" s="106"/>
      <c r="JXW55" s="106"/>
      <c r="JXX55" s="106"/>
      <c r="JXY55" s="106"/>
      <c r="JXZ55" s="106"/>
      <c r="JYA55" s="106"/>
      <c r="JYB55" s="106"/>
      <c r="JYC55" s="106"/>
      <c r="JYD55" s="106"/>
      <c r="JYE55" s="106"/>
      <c r="JYF55" s="106"/>
      <c r="JYG55" s="106"/>
      <c r="JYH55" s="106"/>
      <c r="JYI55" s="106"/>
      <c r="JYJ55" s="106"/>
      <c r="JYK55" s="106"/>
      <c r="JYL55" s="106"/>
      <c r="JYM55" s="106"/>
      <c r="JYN55" s="106"/>
      <c r="JYO55" s="106"/>
      <c r="JYP55" s="106"/>
      <c r="JYQ55" s="106"/>
      <c r="JYR55" s="106"/>
      <c r="JYS55" s="106"/>
      <c r="JYT55" s="106"/>
      <c r="JYU55" s="106"/>
      <c r="JYV55" s="106"/>
      <c r="JYW55" s="106"/>
      <c r="JYX55" s="106"/>
      <c r="JYY55" s="106"/>
      <c r="JYZ55" s="106"/>
      <c r="JZA55" s="106"/>
      <c r="JZB55" s="106"/>
      <c r="JZC55" s="106"/>
      <c r="JZD55" s="106"/>
      <c r="JZE55" s="106"/>
      <c r="JZF55" s="106"/>
      <c r="JZG55" s="106"/>
      <c r="JZH55" s="106"/>
      <c r="JZI55" s="106"/>
      <c r="JZJ55" s="106"/>
      <c r="JZK55" s="106"/>
      <c r="JZL55" s="106"/>
      <c r="JZM55" s="106"/>
      <c r="JZN55" s="106"/>
      <c r="JZO55" s="106"/>
      <c r="JZP55" s="106"/>
      <c r="JZQ55" s="106"/>
      <c r="JZR55" s="106"/>
      <c r="JZS55" s="106"/>
      <c r="JZT55" s="106"/>
      <c r="JZU55" s="106"/>
      <c r="JZV55" s="106"/>
      <c r="JZW55" s="106"/>
      <c r="JZX55" s="106"/>
      <c r="JZY55" s="106"/>
      <c r="JZZ55" s="106"/>
      <c r="KAA55" s="106"/>
      <c r="KAB55" s="106"/>
      <c r="KAC55" s="106"/>
      <c r="KAD55" s="106"/>
      <c r="KAE55" s="106"/>
      <c r="KAF55" s="106"/>
      <c r="KAG55" s="106"/>
      <c r="KAH55" s="106"/>
      <c r="KAI55" s="106"/>
      <c r="KAJ55" s="106"/>
      <c r="KAK55" s="106"/>
      <c r="KAL55" s="106"/>
      <c r="KAM55" s="106"/>
      <c r="KAN55" s="106"/>
      <c r="KAO55" s="106"/>
      <c r="KAP55" s="106"/>
      <c r="KAQ55" s="106"/>
      <c r="KAR55" s="106"/>
      <c r="KAS55" s="106"/>
      <c r="KAT55" s="106"/>
      <c r="KAU55" s="106"/>
      <c r="KAV55" s="106"/>
      <c r="KAW55" s="106"/>
      <c r="KAX55" s="106"/>
      <c r="KAY55" s="106"/>
      <c r="KAZ55" s="106"/>
      <c r="KBA55" s="106"/>
      <c r="KBB55" s="106"/>
      <c r="KBC55" s="106"/>
      <c r="KBD55" s="106"/>
      <c r="KBE55" s="106"/>
      <c r="KBF55" s="106"/>
      <c r="KBG55" s="106"/>
      <c r="KBH55" s="106"/>
      <c r="KBI55" s="106"/>
      <c r="KBJ55" s="106"/>
      <c r="KBK55" s="106"/>
      <c r="KBL55" s="106"/>
      <c r="KBM55" s="106"/>
      <c r="KBN55" s="106"/>
      <c r="KBO55" s="106"/>
      <c r="KBP55" s="106"/>
      <c r="KBQ55" s="106"/>
      <c r="KBR55" s="106"/>
      <c r="KBS55" s="106"/>
      <c r="KBT55" s="106"/>
      <c r="KBU55" s="106"/>
      <c r="KBV55" s="106"/>
      <c r="KBW55" s="106"/>
      <c r="KBX55" s="106"/>
      <c r="KBY55" s="106"/>
      <c r="KBZ55" s="106"/>
      <c r="KCA55" s="106"/>
      <c r="KCB55" s="106"/>
      <c r="KCC55" s="106"/>
      <c r="KCD55" s="106"/>
      <c r="KCE55" s="106"/>
      <c r="KCF55" s="106"/>
      <c r="KCG55" s="106"/>
      <c r="KCH55" s="106"/>
      <c r="KCI55" s="106"/>
      <c r="KCJ55" s="106"/>
      <c r="KCK55" s="106"/>
      <c r="KCL55" s="106"/>
      <c r="KCM55" s="106"/>
      <c r="KCN55" s="106"/>
      <c r="KCO55" s="106"/>
      <c r="KCP55" s="106"/>
      <c r="KCQ55" s="106"/>
      <c r="KCR55" s="106"/>
      <c r="KCS55" s="106"/>
      <c r="KCT55" s="106"/>
      <c r="KCU55" s="106"/>
      <c r="KCV55" s="106"/>
      <c r="KCW55" s="106"/>
      <c r="KCX55" s="106"/>
      <c r="KCY55" s="106"/>
      <c r="KCZ55" s="106"/>
      <c r="KDA55" s="106"/>
      <c r="KDB55" s="106"/>
      <c r="KDC55" s="106"/>
      <c r="KDD55" s="106"/>
      <c r="KDE55" s="106"/>
      <c r="KDF55" s="106"/>
      <c r="KDG55" s="106"/>
      <c r="KDH55" s="106"/>
      <c r="KDI55" s="106"/>
      <c r="KDJ55" s="106"/>
      <c r="KDK55" s="106"/>
      <c r="KDL55" s="106"/>
      <c r="KDM55" s="106"/>
      <c r="KDN55" s="106"/>
      <c r="KDO55" s="106"/>
      <c r="KDP55" s="106"/>
      <c r="KDQ55" s="106"/>
      <c r="KDR55" s="106"/>
      <c r="KDS55" s="106"/>
      <c r="KDT55" s="106"/>
      <c r="KDU55" s="106"/>
      <c r="KDV55" s="106"/>
      <c r="KDW55" s="106"/>
      <c r="KDX55" s="106"/>
      <c r="KDY55" s="106"/>
      <c r="KDZ55" s="106"/>
      <c r="KEA55" s="106"/>
      <c r="KEB55" s="106"/>
      <c r="KEC55" s="106"/>
      <c r="KED55" s="106"/>
      <c r="KEE55" s="106"/>
      <c r="KEF55" s="106"/>
      <c r="KEG55" s="106"/>
      <c r="KEH55" s="106"/>
      <c r="KEI55" s="106"/>
      <c r="KEJ55" s="106"/>
      <c r="KEK55" s="106"/>
      <c r="KEL55" s="106"/>
      <c r="KEM55" s="106"/>
      <c r="KEN55" s="106"/>
      <c r="KEO55" s="106"/>
      <c r="KEP55" s="106"/>
      <c r="KEQ55" s="106"/>
      <c r="KER55" s="106"/>
      <c r="KES55" s="106"/>
      <c r="KET55" s="106"/>
      <c r="KEU55" s="106"/>
      <c r="KEV55" s="106"/>
      <c r="KEW55" s="106"/>
      <c r="KEX55" s="106"/>
      <c r="KEY55" s="106"/>
      <c r="KEZ55" s="106"/>
      <c r="KFA55" s="106"/>
      <c r="KFB55" s="106"/>
      <c r="KFC55" s="106"/>
      <c r="KFD55" s="106"/>
      <c r="KFE55" s="106"/>
      <c r="KFF55" s="106"/>
      <c r="KFG55" s="106"/>
      <c r="KFH55" s="106"/>
      <c r="KFI55" s="106"/>
      <c r="KFJ55" s="106"/>
      <c r="KFK55" s="106"/>
      <c r="KFL55" s="106"/>
      <c r="KFM55" s="106"/>
      <c r="KFN55" s="106"/>
      <c r="KFO55" s="106"/>
      <c r="KFP55" s="106"/>
      <c r="KFQ55" s="106"/>
      <c r="KFR55" s="106"/>
      <c r="KFS55" s="106"/>
      <c r="KFT55" s="106"/>
      <c r="KFU55" s="106"/>
      <c r="KFV55" s="106"/>
      <c r="KFW55" s="106"/>
      <c r="KFX55" s="106"/>
      <c r="KFY55" s="106"/>
      <c r="KFZ55" s="106"/>
      <c r="KGA55" s="106"/>
      <c r="KGB55" s="106"/>
      <c r="KGC55" s="106"/>
      <c r="KGD55" s="106"/>
      <c r="KGE55" s="106"/>
      <c r="KGF55" s="106"/>
      <c r="KGG55" s="106"/>
      <c r="KGH55" s="106"/>
      <c r="KGI55" s="106"/>
      <c r="KGJ55" s="106"/>
      <c r="KGK55" s="106"/>
      <c r="KGL55" s="106"/>
      <c r="KGM55" s="106"/>
      <c r="KGN55" s="106"/>
      <c r="KGO55" s="106"/>
      <c r="KGP55" s="106"/>
      <c r="KGQ55" s="106"/>
      <c r="KGR55" s="106"/>
      <c r="KGS55" s="106"/>
      <c r="KGT55" s="106"/>
      <c r="KGU55" s="106"/>
      <c r="KGV55" s="106"/>
      <c r="KGW55" s="106"/>
      <c r="KGX55" s="106"/>
      <c r="KGY55" s="106"/>
      <c r="KGZ55" s="106"/>
      <c r="KHA55" s="106"/>
      <c r="KHB55" s="106"/>
      <c r="KHC55" s="106"/>
      <c r="KHD55" s="106"/>
      <c r="KHE55" s="106"/>
      <c r="KHF55" s="106"/>
      <c r="KHG55" s="106"/>
      <c r="KHH55" s="106"/>
      <c r="KHI55" s="106"/>
      <c r="KHJ55" s="106"/>
      <c r="KHK55" s="106"/>
      <c r="KHL55" s="106"/>
      <c r="KHM55" s="106"/>
      <c r="KHN55" s="106"/>
      <c r="KHO55" s="106"/>
      <c r="KHP55" s="106"/>
      <c r="KHQ55" s="106"/>
      <c r="KHR55" s="106"/>
      <c r="KHS55" s="106"/>
      <c r="KHT55" s="106"/>
      <c r="KHU55" s="106"/>
      <c r="KHV55" s="106"/>
      <c r="KHW55" s="106"/>
      <c r="KHX55" s="106"/>
      <c r="KHY55" s="106"/>
      <c r="KHZ55" s="106"/>
      <c r="KIA55" s="106"/>
      <c r="KIB55" s="106"/>
      <c r="KIC55" s="106"/>
      <c r="KID55" s="106"/>
      <c r="KIE55" s="106"/>
      <c r="KIF55" s="106"/>
      <c r="KIG55" s="106"/>
      <c r="KIH55" s="106"/>
      <c r="KII55" s="106"/>
      <c r="KIJ55" s="106"/>
      <c r="KIK55" s="106"/>
      <c r="KIL55" s="106"/>
      <c r="KIM55" s="106"/>
      <c r="KIN55" s="106"/>
      <c r="KIO55" s="106"/>
      <c r="KIP55" s="106"/>
      <c r="KIQ55" s="106"/>
      <c r="KIR55" s="106"/>
      <c r="KIS55" s="106"/>
      <c r="KIT55" s="106"/>
      <c r="KIU55" s="106"/>
      <c r="KIV55" s="106"/>
      <c r="KIW55" s="106"/>
      <c r="KIX55" s="106"/>
      <c r="KIY55" s="106"/>
      <c r="KIZ55" s="106"/>
      <c r="KJA55" s="106"/>
      <c r="KJB55" s="106"/>
      <c r="KJC55" s="106"/>
      <c r="KJD55" s="106"/>
      <c r="KJE55" s="106"/>
      <c r="KJF55" s="106"/>
      <c r="KJG55" s="106"/>
      <c r="KJH55" s="106"/>
      <c r="KJI55" s="106"/>
      <c r="KJJ55" s="106"/>
      <c r="KJK55" s="106"/>
      <c r="KJL55" s="106"/>
      <c r="KJM55" s="106"/>
      <c r="KJN55" s="106"/>
      <c r="KJO55" s="106"/>
      <c r="KJP55" s="106"/>
      <c r="KJQ55" s="106"/>
      <c r="KJR55" s="106"/>
      <c r="KJS55" s="106"/>
      <c r="KJT55" s="106"/>
      <c r="KJU55" s="106"/>
      <c r="KJV55" s="106"/>
      <c r="KJW55" s="106"/>
      <c r="KJX55" s="106"/>
      <c r="KJY55" s="106"/>
      <c r="KJZ55" s="106"/>
      <c r="KKA55" s="106"/>
      <c r="KKB55" s="106"/>
      <c r="KKC55" s="106"/>
      <c r="KKD55" s="106"/>
      <c r="KKE55" s="106"/>
      <c r="KKF55" s="106"/>
      <c r="KKG55" s="106"/>
      <c r="KKH55" s="106"/>
      <c r="KKI55" s="106"/>
      <c r="KKJ55" s="106"/>
      <c r="KKK55" s="106"/>
      <c r="KKL55" s="106"/>
      <c r="KKM55" s="106"/>
      <c r="KKN55" s="106"/>
      <c r="KKO55" s="106"/>
      <c r="KKP55" s="106"/>
      <c r="KKQ55" s="106"/>
      <c r="KKR55" s="106"/>
      <c r="KKS55" s="106"/>
      <c r="KKT55" s="106"/>
      <c r="KKU55" s="106"/>
      <c r="KKV55" s="106"/>
      <c r="KKW55" s="106"/>
      <c r="KKX55" s="106"/>
      <c r="KKY55" s="106"/>
      <c r="KKZ55" s="106"/>
      <c r="KLA55" s="106"/>
      <c r="KLB55" s="106"/>
      <c r="KLC55" s="106"/>
      <c r="KLD55" s="106"/>
      <c r="KLE55" s="106"/>
      <c r="KLF55" s="106"/>
      <c r="KLG55" s="106"/>
      <c r="KLH55" s="106"/>
      <c r="KLI55" s="106"/>
      <c r="KLJ55" s="106"/>
      <c r="KLK55" s="106"/>
      <c r="KLL55" s="106"/>
      <c r="KLM55" s="106"/>
      <c r="KLN55" s="106"/>
      <c r="KLO55" s="106"/>
      <c r="KLP55" s="106"/>
      <c r="KLQ55" s="106"/>
      <c r="KLR55" s="106"/>
      <c r="KLS55" s="106"/>
      <c r="KLT55" s="106"/>
      <c r="KLU55" s="106"/>
      <c r="KLV55" s="106"/>
      <c r="KLW55" s="106"/>
      <c r="KLX55" s="106"/>
      <c r="KLY55" s="106"/>
      <c r="KLZ55" s="106"/>
      <c r="KMA55" s="106"/>
      <c r="KMB55" s="106"/>
      <c r="KMC55" s="106"/>
      <c r="KMD55" s="106"/>
      <c r="KME55" s="106"/>
      <c r="KMF55" s="106"/>
      <c r="KMG55" s="106"/>
      <c r="KMH55" s="106"/>
      <c r="KMI55" s="106"/>
      <c r="KMJ55" s="106"/>
      <c r="KMK55" s="106"/>
      <c r="KML55" s="106"/>
      <c r="KMM55" s="106"/>
      <c r="KMN55" s="106"/>
      <c r="KMO55" s="106"/>
      <c r="KMP55" s="106"/>
      <c r="KMQ55" s="106"/>
      <c r="KMR55" s="106"/>
      <c r="KMS55" s="106"/>
      <c r="KMT55" s="106"/>
      <c r="KMU55" s="106"/>
      <c r="KMV55" s="106"/>
      <c r="KMW55" s="106"/>
      <c r="KMX55" s="106"/>
      <c r="KMY55" s="106"/>
      <c r="KMZ55" s="106"/>
      <c r="KNA55" s="106"/>
      <c r="KNB55" s="106"/>
      <c r="KNC55" s="106"/>
      <c r="KND55" s="106"/>
      <c r="KNE55" s="106"/>
      <c r="KNF55" s="106"/>
      <c r="KNG55" s="106"/>
      <c r="KNH55" s="106"/>
      <c r="KNI55" s="106"/>
      <c r="KNJ55" s="106"/>
      <c r="KNK55" s="106"/>
      <c r="KNL55" s="106"/>
      <c r="KNM55" s="106"/>
      <c r="KNN55" s="106"/>
      <c r="KNO55" s="106"/>
      <c r="KNP55" s="106"/>
      <c r="KNQ55" s="106"/>
      <c r="KNR55" s="106"/>
      <c r="KNS55" s="106"/>
      <c r="KNT55" s="106"/>
      <c r="KNU55" s="106"/>
      <c r="KNV55" s="106"/>
      <c r="KNW55" s="106"/>
      <c r="KNX55" s="106"/>
      <c r="KNY55" s="106"/>
      <c r="KNZ55" s="106"/>
      <c r="KOA55" s="106"/>
      <c r="KOB55" s="106"/>
      <c r="KOC55" s="106"/>
      <c r="KOD55" s="106"/>
      <c r="KOE55" s="106"/>
      <c r="KOF55" s="106"/>
      <c r="KOG55" s="106"/>
      <c r="KOH55" s="106"/>
      <c r="KOI55" s="106"/>
      <c r="KOJ55" s="106"/>
      <c r="KOK55" s="106"/>
      <c r="KOL55" s="106"/>
      <c r="KOM55" s="106"/>
      <c r="KON55" s="106"/>
      <c r="KOO55" s="106"/>
      <c r="KOP55" s="106"/>
      <c r="KOQ55" s="106"/>
      <c r="KOR55" s="106"/>
      <c r="KOS55" s="106"/>
      <c r="KOT55" s="106"/>
      <c r="KOU55" s="106"/>
      <c r="KOV55" s="106"/>
      <c r="KOW55" s="106"/>
      <c r="KOX55" s="106"/>
      <c r="KOY55" s="106"/>
      <c r="KOZ55" s="106"/>
      <c r="KPA55" s="106"/>
      <c r="KPB55" s="106"/>
      <c r="KPC55" s="106"/>
      <c r="KPD55" s="106"/>
      <c r="KPE55" s="106"/>
      <c r="KPF55" s="106"/>
      <c r="KPG55" s="106"/>
      <c r="KPH55" s="106"/>
      <c r="KPI55" s="106"/>
      <c r="KPJ55" s="106"/>
      <c r="KPK55" s="106"/>
      <c r="KPL55" s="106"/>
      <c r="KPM55" s="106"/>
      <c r="KPN55" s="106"/>
      <c r="KPO55" s="106"/>
      <c r="KPP55" s="106"/>
      <c r="KPQ55" s="106"/>
      <c r="KPR55" s="106"/>
      <c r="KPS55" s="106"/>
      <c r="KPT55" s="106"/>
      <c r="KPU55" s="106"/>
      <c r="KPV55" s="106"/>
      <c r="KPW55" s="106"/>
      <c r="KPX55" s="106"/>
      <c r="KPY55" s="106"/>
      <c r="KPZ55" s="106"/>
      <c r="KQA55" s="106"/>
      <c r="KQB55" s="106"/>
      <c r="KQC55" s="106"/>
      <c r="KQD55" s="106"/>
      <c r="KQE55" s="106"/>
      <c r="KQF55" s="106"/>
      <c r="KQG55" s="106"/>
      <c r="KQH55" s="106"/>
      <c r="KQI55" s="106"/>
      <c r="KQJ55" s="106"/>
      <c r="KQK55" s="106"/>
      <c r="KQL55" s="106"/>
      <c r="KQM55" s="106"/>
      <c r="KQN55" s="106"/>
      <c r="KQO55" s="106"/>
      <c r="KQP55" s="106"/>
      <c r="KQQ55" s="106"/>
      <c r="KQR55" s="106"/>
      <c r="KQS55" s="106"/>
      <c r="KQT55" s="106"/>
      <c r="KQU55" s="106"/>
      <c r="KQV55" s="106"/>
      <c r="KQW55" s="106"/>
      <c r="KQX55" s="106"/>
      <c r="KQY55" s="106"/>
      <c r="KQZ55" s="106"/>
      <c r="KRA55" s="106"/>
      <c r="KRB55" s="106"/>
      <c r="KRC55" s="106"/>
      <c r="KRD55" s="106"/>
      <c r="KRE55" s="106"/>
      <c r="KRF55" s="106"/>
      <c r="KRG55" s="106"/>
      <c r="KRH55" s="106"/>
      <c r="KRI55" s="106"/>
      <c r="KRJ55" s="106"/>
      <c r="KRK55" s="106"/>
      <c r="KRL55" s="106"/>
      <c r="KRM55" s="106"/>
      <c r="KRN55" s="106"/>
      <c r="KRO55" s="106"/>
      <c r="KRP55" s="106"/>
      <c r="KRQ55" s="106"/>
      <c r="KRR55" s="106"/>
      <c r="KRS55" s="106"/>
      <c r="KRT55" s="106"/>
      <c r="KRU55" s="106"/>
      <c r="KRV55" s="106"/>
      <c r="KRW55" s="106"/>
      <c r="KRX55" s="106"/>
      <c r="KRY55" s="106"/>
      <c r="KRZ55" s="106"/>
      <c r="KSA55" s="106"/>
      <c r="KSB55" s="106"/>
      <c r="KSC55" s="106"/>
      <c r="KSD55" s="106"/>
      <c r="KSE55" s="106"/>
      <c r="KSF55" s="106"/>
      <c r="KSG55" s="106"/>
      <c r="KSH55" s="106"/>
      <c r="KSI55" s="106"/>
      <c r="KSJ55" s="106"/>
      <c r="KSK55" s="106"/>
      <c r="KSL55" s="106"/>
      <c r="KSM55" s="106"/>
      <c r="KSN55" s="106"/>
      <c r="KSO55" s="106"/>
      <c r="KSP55" s="106"/>
      <c r="KSQ55" s="106"/>
      <c r="KSR55" s="106"/>
      <c r="KSS55" s="106"/>
      <c r="KST55" s="106"/>
      <c r="KSU55" s="106"/>
      <c r="KSV55" s="106"/>
      <c r="KSW55" s="106"/>
      <c r="KSX55" s="106"/>
      <c r="KSY55" s="106"/>
      <c r="KSZ55" s="106"/>
      <c r="KTA55" s="106"/>
      <c r="KTB55" s="106"/>
      <c r="KTC55" s="106"/>
      <c r="KTD55" s="106"/>
      <c r="KTE55" s="106"/>
      <c r="KTF55" s="106"/>
      <c r="KTG55" s="106"/>
      <c r="KTH55" s="106"/>
      <c r="KTI55" s="106"/>
      <c r="KTJ55" s="106"/>
      <c r="KTK55" s="106"/>
      <c r="KTL55" s="106"/>
      <c r="KTM55" s="106"/>
      <c r="KTN55" s="106"/>
      <c r="KTO55" s="106"/>
      <c r="KTP55" s="106"/>
      <c r="KTQ55" s="106"/>
      <c r="KTR55" s="106"/>
      <c r="KTS55" s="106"/>
      <c r="KTT55" s="106"/>
      <c r="KTU55" s="106"/>
      <c r="KTV55" s="106"/>
      <c r="KTW55" s="106"/>
      <c r="KTX55" s="106"/>
      <c r="KTY55" s="106"/>
      <c r="KTZ55" s="106"/>
      <c r="KUA55" s="106"/>
      <c r="KUB55" s="106"/>
      <c r="KUC55" s="106"/>
      <c r="KUD55" s="106"/>
      <c r="KUE55" s="106"/>
      <c r="KUF55" s="106"/>
      <c r="KUG55" s="106"/>
      <c r="KUH55" s="106"/>
      <c r="KUI55" s="106"/>
      <c r="KUJ55" s="106"/>
      <c r="KUK55" s="106"/>
      <c r="KUL55" s="106"/>
      <c r="KUM55" s="106"/>
      <c r="KUN55" s="106"/>
      <c r="KUO55" s="106"/>
      <c r="KUP55" s="106"/>
      <c r="KUQ55" s="106"/>
      <c r="KUR55" s="106"/>
      <c r="KUS55" s="106"/>
      <c r="KUT55" s="106"/>
      <c r="KUU55" s="106"/>
      <c r="KUV55" s="106"/>
      <c r="KUW55" s="106"/>
      <c r="KUX55" s="106"/>
      <c r="KUY55" s="106"/>
      <c r="KUZ55" s="106"/>
      <c r="KVA55" s="106"/>
      <c r="KVB55" s="106"/>
      <c r="KVC55" s="106"/>
      <c r="KVD55" s="106"/>
      <c r="KVE55" s="106"/>
      <c r="KVF55" s="106"/>
      <c r="KVG55" s="106"/>
      <c r="KVH55" s="106"/>
      <c r="KVI55" s="106"/>
      <c r="KVJ55" s="106"/>
      <c r="KVK55" s="106"/>
      <c r="KVL55" s="106"/>
      <c r="KVM55" s="106"/>
      <c r="KVN55" s="106"/>
      <c r="KVO55" s="106"/>
      <c r="KVP55" s="106"/>
      <c r="KVQ55" s="106"/>
      <c r="KVR55" s="106"/>
      <c r="KVS55" s="106"/>
      <c r="KVT55" s="106"/>
      <c r="KVU55" s="106"/>
      <c r="KVV55" s="106"/>
      <c r="KVW55" s="106"/>
      <c r="KVX55" s="106"/>
      <c r="KVY55" s="106"/>
      <c r="KVZ55" s="106"/>
      <c r="KWA55" s="106"/>
      <c r="KWB55" s="106"/>
      <c r="KWC55" s="106"/>
      <c r="KWD55" s="106"/>
      <c r="KWE55" s="106"/>
      <c r="KWF55" s="106"/>
      <c r="KWG55" s="106"/>
      <c r="KWH55" s="106"/>
      <c r="KWI55" s="106"/>
      <c r="KWJ55" s="106"/>
      <c r="KWK55" s="106"/>
      <c r="KWL55" s="106"/>
      <c r="KWM55" s="106"/>
      <c r="KWN55" s="106"/>
      <c r="KWO55" s="106"/>
      <c r="KWP55" s="106"/>
      <c r="KWQ55" s="106"/>
      <c r="KWR55" s="106"/>
      <c r="KWS55" s="106"/>
      <c r="KWT55" s="106"/>
      <c r="KWU55" s="106"/>
      <c r="KWV55" s="106"/>
      <c r="KWW55" s="106"/>
      <c r="KWX55" s="106"/>
      <c r="KWY55" s="106"/>
      <c r="KWZ55" s="106"/>
      <c r="KXA55" s="106"/>
      <c r="KXB55" s="106"/>
      <c r="KXC55" s="106"/>
      <c r="KXD55" s="106"/>
      <c r="KXE55" s="106"/>
      <c r="KXF55" s="106"/>
      <c r="KXG55" s="106"/>
      <c r="KXH55" s="106"/>
      <c r="KXI55" s="106"/>
      <c r="KXJ55" s="106"/>
      <c r="KXK55" s="106"/>
      <c r="KXL55" s="106"/>
      <c r="KXM55" s="106"/>
      <c r="KXN55" s="106"/>
      <c r="KXO55" s="106"/>
      <c r="KXP55" s="106"/>
      <c r="KXQ55" s="106"/>
      <c r="KXR55" s="106"/>
      <c r="KXS55" s="106"/>
      <c r="KXT55" s="106"/>
      <c r="KXU55" s="106"/>
      <c r="KXV55" s="106"/>
      <c r="KXW55" s="106"/>
      <c r="KXX55" s="106"/>
      <c r="KXY55" s="106"/>
      <c r="KXZ55" s="106"/>
      <c r="KYA55" s="106"/>
      <c r="KYB55" s="106"/>
      <c r="KYC55" s="106"/>
      <c r="KYD55" s="106"/>
      <c r="KYE55" s="106"/>
      <c r="KYF55" s="106"/>
      <c r="KYG55" s="106"/>
      <c r="KYH55" s="106"/>
      <c r="KYI55" s="106"/>
      <c r="KYJ55" s="106"/>
      <c r="KYK55" s="106"/>
      <c r="KYL55" s="106"/>
      <c r="KYM55" s="106"/>
      <c r="KYN55" s="106"/>
      <c r="KYO55" s="106"/>
      <c r="KYP55" s="106"/>
      <c r="KYQ55" s="106"/>
      <c r="KYR55" s="106"/>
      <c r="KYS55" s="106"/>
      <c r="KYT55" s="106"/>
      <c r="KYU55" s="106"/>
      <c r="KYV55" s="106"/>
      <c r="KYW55" s="106"/>
      <c r="KYX55" s="106"/>
      <c r="KYY55" s="106"/>
      <c r="KYZ55" s="106"/>
      <c r="KZA55" s="106"/>
      <c r="KZB55" s="106"/>
      <c r="KZC55" s="106"/>
      <c r="KZD55" s="106"/>
      <c r="KZE55" s="106"/>
      <c r="KZF55" s="106"/>
      <c r="KZG55" s="106"/>
      <c r="KZH55" s="106"/>
      <c r="KZI55" s="106"/>
      <c r="KZJ55" s="106"/>
      <c r="KZK55" s="106"/>
      <c r="KZL55" s="106"/>
      <c r="KZM55" s="106"/>
      <c r="KZN55" s="106"/>
      <c r="KZO55" s="106"/>
      <c r="KZP55" s="106"/>
      <c r="KZQ55" s="106"/>
      <c r="KZR55" s="106"/>
      <c r="KZS55" s="106"/>
      <c r="KZT55" s="106"/>
      <c r="KZU55" s="106"/>
      <c r="KZV55" s="106"/>
      <c r="KZW55" s="106"/>
      <c r="KZX55" s="106"/>
      <c r="KZY55" s="106"/>
      <c r="KZZ55" s="106"/>
      <c r="LAA55" s="106"/>
      <c r="LAB55" s="106"/>
      <c r="LAC55" s="106"/>
      <c r="LAD55" s="106"/>
      <c r="LAE55" s="106"/>
      <c r="LAF55" s="106"/>
      <c r="LAG55" s="106"/>
      <c r="LAH55" s="106"/>
      <c r="LAI55" s="106"/>
      <c r="LAJ55" s="106"/>
      <c r="LAK55" s="106"/>
      <c r="LAL55" s="106"/>
      <c r="LAM55" s="106"/>
      <c r="LAN55" s="106"/>
      <c r="LAO55" s="106"/>
      <c r="LAP55" s="106"/>
      <c r="LAQ55" s="106"/>
      <c r="LAR55" s="106"/>
      <c r="LAS55" s="106"/>
      <c r="LAT55" s="106"/>
      <c r="LAU55" s="106"/>
      <c r="LAV55" s="106"/>
      <c r="LAW55" s="106"/>
      <c r="LAX55" s="106"/>
      <c r="LAY55" s="106"/>
      <c r="LAZ55" s="106"/>
      <c r="LBA55" s="106"/>
      <c r="LBB55" s="106"/>
      <c r="LBC55" s="106"/>
      <c r="LBD55" s="106"/>
      <c r="LBE55" s="106"/>
      <c r="LBF55" s="106"/>
      <c r="LBG55" s="106"/>
      <c r="LBH55" s="106"/>
      <c r="LBI55" s="106"/>
      <c r="LBJ55" s="106"/>
      <c r="LBK55" s="106"/>
      <c r="LBL55" s="106"/>
      <c r="LBM55" s="106"/>
      <c r="LBN55" s="106"/>
      <c r="LBO55" s="106"/>
      <c r="LBP55" s="106"/>
      <c r="LBQ55" s="106"/>
      <c r="LBR55" s="106"/>
      <c r="LBS55" s="106"/>
      <c r="LBT55" s="106"/>
      <c r="LBU55" s="106"/>
      <c r="LBV55" s="106"/>
      <c r="LBW55" s="106"/>
      <c r="LBX55" s="106"/>
      <c r="LBY55" s="106"/>
      <c r="LBZ55" s="106"/>
      <c r="LCA55" s="106"/>
      <c r="LCB55" s="106"/>
      <c r="LCC55" s="106"/>
      <c r="LCD55" s="106"/>
      <c r="LCE55" s="106"/>
      <c r="LCF55" s="106"/>
      <c r="LCG55" s="106"/>
      <c r="LCH55" s="106"/>
      <c r="LCI55" s="106"/>
      <c r="LCJ55" s="106"/>
      <c r="LCK55" s="106"/>
      <c r="LCL55" s="106"/>
      <c r="LCM55" s="106"/>
      <c r="LCN55" s="106"/>
      <c r="LCO55" s="106"/>
      <c r="LCP55" s="106"/>
      <c r="LCQ55" s="106"/>
      <c r="LCR55" s="106"/>
      <c r="LCS55" s="106"/>
      <c r="LCT55" s="106"/>
      <c r="LCU55" s="106"/>
      <c r="LCV55" s="106"/>
      <c r="LCW55" s="106"/>
      <c r="LCX55" s="106"/>
      <c r="LCY55" s="106"/>
      <c r="LCZ55" s="106"/>
      <c r="LDA55" s="106"/>
      <c r="LDB55" s="106"/>
      <c r="LDC55" s="106"/>
      <c r="LDD55" s="106"/>
      <c r="LDE55" s="106"/>
      <c r="LDF55" s="106"/>
      <c r="LDG55" s="106"/>
      <c r="LDH55" s="106"/>
      <c r="LDI55" s="106"/>
      <c r="LDJ55" s="106"/>
      <c r="LDK55" s="106"/>
      <c r="LDL55" s="106"/>
      <c r="LDM55" s="106"/>
      <c r="LDN55" s="106"/>
      <c r="LDO55" s="106"/>
      <c r="LDP55" s="106"/>
      <c r="LDQ55" s="106"/>
      <c r="LDR55" s="106"/>
      <c r="LDS55" s="106"/>
      <c r="LDT55" s="106"/>
      <c r="LDU55" s="106"/>
      <c r="LDV55" s="106"/>
      <c r="LDW55" s="106"/>
      <c r="LDX55" s="106"/>
      <c r="LDY55" s="106"/>
      <c r="LDZ55" s="106"/>
      <c r="LEA55" s="106"/>
      <c r="LEB55" s="106"/>
      <c r="LEC55" s="106"/>
      <c r="LED55" s="106"/>
      <c r="LEE55" s="106"/>
      <c r="LEF55" s="106"/>
      <c r="LEG55" s="106"/>
      <c r="LEH55" s="106"/>
      <c r="LEI55" s="106"/>
      <c r="LEJ55" s="106"/>
      <c r="LEK55" s="106"/>
      <c r="LEL55" s="106"/>
      <c r="LEM55" s="106"/>
      <c r="LEN55" s="106"/>
      <c r="LEO55" s="106"/>
      <c r="LEP55" s="106"/>
      <c r="LEQ55" s="106"/>
      <c r="LER55" s="106"/>
      <c r="LES55" s="106"/>
      <c r="LET55" s="106"/>
      <c r="LEU55" s="106"/>
      <c r="LEV55" s="106"/>
      <c r="LEW55" s="106"/>
      <c r="LEX55" s="106"/>
      <c r="LEY55" s="106"/>
      <c r="LEZ55" s="106"/>
      <c r="LFA55" s="106"/>
      <c r="LFB55" s="106"/>
      <c r="LFC55" s="106"/>
      <c r="LFD55" s="106"/>
      <c r="LFE55" s="106"/>
      <c r="LFF55" s="106"/>
      <c r="LFG55" s="106"/>
      <c r="LFH55" s="106"/>
      <c r="LFI55" s="106"/>
      <c r="LFJ55" s="106"/>
      <c r="LFK55" s="106"/>
      <c r="LFL55" s="106"/>
      <c r="LFM55" s="106"/>
      <c r="LFN55" s="106"/>
      <c r="LFO55" s="106"/>
      <c r="LFP55" s="106"/>
      <c r="LFQ55" s="106"/>
      <c r="LFR55" s="106"/>
      <c r="LFS55" s="106"/>
      <c r="LFT55" s="106"/>
      <c r="LFU55" s="106"/>
      <c r="LFV55" s="106"/>
      <c r="LFW55" s="106"/>
      <c r="LFX55" s="106"/>
      <c r="LFY55" s="106"/>
      <c r="LFZ55" s="106"/>
      <c r="LGA55" s="106"/>
      <c r="LGB55" s="106"/>
      <c r="LGC55" s="106"/>
      <c r="LGD55" s="106"/>
      <c r="LGE55" s="106"/>
      <c r="LGF55" s="106"/>
      <c r="LGG55" s="106"/>
      <c r="LGH55" s="106"/>
      <c r="LGI55" s="106"/>
      <c r="LGJ55" s="106"/>
      <c r="LGK55" s="106"/>
      <c r="LGL55" s="106"/>
      <c r="LGM55" s="106"/>
      <c r="LGN55" s="106"/>
      <c r="LGO55" s="106"/>
      <c r="LGP55" s="106"/>
      <c r="LGQ55" s="106"/>
      <c r="LGR55" s="106"/>
      <c r="LGS55" s="106"/>
      <c r="LGT55" s="106"/>
      <c r="LGU55" s="106"/>
      <c r="LGV55" s="106"/>
      <c r="LGW55" s="106"/>
      <c r="LGX55" s="106"/>
      <c r="LGY55" s="106"/>
      <c r="LGZ55" s="106"/>
      <c r="LHA55" s="106"/>
      <c r="LHB55" s="106"/>
      <c r="LHC55" s="106"/>
      <c r="LHD55" s="106"/>
      <c r="LHE55" s="106"/>
      <c r="LHF55" s="106"/>
      <c r="LHG55" s="106"/>
      <c r="LHH55" s="106"/>
      <c r="LHI55" s="106"/>
      <c r="LHJ55" s="106"/>
      <c r="LHK55" s="106"/>
      <c r="LHL55" s="106"/>
      <c r="LHM55" s="106"/>
      <c r="LHN55" s="106"/>
      <c r="LHO55" s="106"/>
      <c r="LHP55" s="106"/>
      <c r="LHQ55" s="106"/>
      <c r="LHR55" s="106"/>
      <c r="LHS55" s="106"/>
      <c r="LHT55" s="106"/>
      <c r="LHU55" s="106"/>
      <c r="LHV55" s="106"/>
      <c r="LHW55" s="106"/>
      <c r="LHX55" s="106"/>
      <c r="LHY55" s="106"/>
      <c r="LHZ55" s="106"/>
      <c r="LIA55" s="106"/>
      <c r="LIB55" s="106"/>
      <c r="LIC55" s="106"/>
      <c r="LID55" s="106"/>
      <c r="LIE55" s="106"/>
      <c r="LIF55" s="106"/>
      <c r="LIG55" s="106"/>
      <c r="LIH55" s="106"/>
      <c r="LII55" s="106"/>
      <c r="LIJ55" s="106"/>
      <c r="LIK55" s="106"/>
      <c r="LIL55" s="106"/>
      <c r="LIM55" s="106"/>
      <c r="LIN55" s="106"/>
      <c r="LIO55" s="106"/>
      <c r="LIP55" s="106"/>
      <c r="LIQ55" s="106"/>
      <c r="LIR55" s="106"/>
      <c r="LIS55" s="106"/>
      <c r="LIT55" s="106"/>
      <c r="LIU55" s="106"/>
      <c r="LIV55" s="106"/>
      <c r="LIW55" s="106"/>
      <c r="LIX55" s="106"/>
      <c r="LIY55" s="106"/>
      <c r="LIZ55" s="106"/>
      <c r="LJA55" s="106"/>
      <c r="LJB55" s="106"/>
      <c r="LJC55" s="106"/>
      <c r="LJD55" s="106"/>
      <c r="LJE55" s="106"/>
      <c r="LJF55" s="106"/>
      <c r="LJG55" s="106"/>
      <c r="LJH55" s="106"/>
      <c r="LJI55" s="106"/>
      <c r="LJJ55" s="106"/>
      <c r="LJK55" s="106"/>
      <c r="LJL55" s="106"/>
      <c r="LJM55" s="106"/>
      <c r="LJN55" s="106"/>
      <c r="LJO55" s="106"/>
      <c r="LJP55" s="106"/>
      <c r="LJQ55" s="106"/>
      <c r="LJR55" s="106"/>
      <c r="LJS55" s="106"/>
      <c r="LJT55" s="106"/>
      <c r="LJU55" s="106"/>
      <c r="LJV55" s="106"/>
      <c r="LJW55" s="106"/>
      <c r="LJX55" s="106"/>
      <c r="LJY55" s="106"/>
      <c r="LJZ55" s="106"/>
      <c r="LKA55" s="106"/>
      <c r="LKB55" s="106"/>
      <c r="LKC55" s="106"/>
      <c r="LKD55" s="106"/>
      <c r="LKE55" s="106"/>
      <c r="LKF55" s="106"/>
      <c r="LKG55" s="106"/>
      <c r="LKH55" s="106"/>
      <c r="LKI55" s="106"/>
      <c r="LKJ55" s="106"/>
      <c r="LKK55" s="106"/>
      <c r="LKL55" s="106"/>
      <c r="LKM55" s="106"/>
      <c r="LKN55" s="106"/>
      <c r="LKO55" s="106"/>
      <c r="LKP55" s="106"/>
      <c r="LKQ55" s="106"/>
      <c r="LKR55" s="106"/>
      <c r="LKS55" s="106"/>
      <c r="LKT55" s="106"/>
      <c r="LKU55" s="106"/>
      <c r="LKV55" s="106"/>
      <c r="LKW55" s="106"/>
      <c r="LKX55" s="106"/>
      <c r="LKY55" s="106"/>
      <c r="LKZ55" s="106"/>
      <c r="LLA55" s="106"/>
      <c r="LLB55" s="106"/>
      <c r="LLC55" s="106"/>
      <c r="LLD55" s="106"/>
      <c r="LLE55" s="106"/>
      <c r="LLF55" s="106"/>
      <c r="LLG55" s="106"/>
      <c r="LLH55" s="106"/>
      <c r="LLI55" s="106"/>
      <c r="LLJ55" s="106"/>
      <c r="LLK55" s="106"/>
      <c r="LLL55" s="106"/>
      <c r="LLM55" s="106"/>
      <c r="LLN55" s="106"/>
      <c r="LLO55" s="106"/>
      <c r="LLP55" s="106"/>
      <c r="LLQ55" s="106"/>
      <c r="LLR55" s="106"/>
      <c r="LLS55" s="106"/>
      <c r="LLT55" s="106"/>
      <c r="LLU55" s="106"/>
      <c r="LLV55" s="106"/>
      <c r="LLW55" s="106"/>
      <c r="LLX55" s="106"/>
      <c r="LLY55" s="106"/>
      <c r="LLZ55" s="106"/>
      <c r="LMA55" s="106"/>
      <c r="LMB55" s="106"/>
      <c r="LMC55" s="106"/>
      <c r="LMD55" s="106"/>
      <c r="LME55" s="106"/>
      <c r="LMF55" s="106"/>
      <c r="LMG55" s="106"/>
      <c r="LMH55" s="106"/>
      <c r="LMI55" s="106"/>
      <c r="LMJ55" s="106"/>
      <c r="LMK55" s="106"/>
      <c r="LML55" s="106"/>
      <c r="LMM55" s="106"/>
      <c r="LMN55" s="106"/>
      <c r="LMO55" s="106"/>
      <c r="LMP55" s="106"/>
      <c r="LMQ55" s="106"/>
      <c r="LMR55" s="106"/>
      <c r="LMS55" s="106"/>
      <c r="LMT55" s="106"/>
      <c r="LMU55" s="106"/>
      <c r="LMV55" s="106"/>
      <c r="LMW55" s="106"/>
      <c r="LMX55" s="106"/>
      <c r="LMY55" s="106"/>
      <c r="LMZ55" s="106"/>
      <c r="LNA55" s="106"/>
      <c r="LNB55" s="106"/>
      <c r="LNC55" s="106"/>
      <c r="LND55" s="106"/>
      <c r="LNE55" s="106"/>
      <c r="LNF55" s="106"/>
      <c r="LNG55" s="106"/>
      <c r="LNH55" s="106"/>
      <c r="LNI55" s="106"/>
      <c r="LNJ55" s="106"/>
      <c r="LNK55" s="106"/>
      <c r="LNL55" s="106"/>
      <c r="LNM55" s="106"/>
      <c r="LNN55" s="106"/>
      <c r="LNO55" s="106"/>
      <c r="LNP55" s="106"/>
      <c r="LNQ55" s="106"/>
      <c r="LNR55" s="106"/>
      <c r="LNS55" s="106"/>
      <c r="LNT55" s="106"/>
      <c r="LNU55" s="106"/>
      <c r="LNV55" s="106"/>
      <c r="LNW55" s="106"/>
      <c r="LNX55" s="106"/>
      <c r="LNY55" s="106"/>
      <c r="LNZ55" s="106"/>
      <c r="LOA55" s="106"/>
      <c r="LOB55" s="106"/>
      <c r="LOC55" s="106"/>
      <c r="LOD55" s="106"/>
      <c r="LOE55" s="106"/>
      <c r="LOF55" s="106"/>
      <c r="LOG55" s="106"/>
      <c r="LOH55" s="106"/>
      <c r="LOI55" s="106"/>
      <c r="LOJ55" s="106"/>
      <c r="LOK55" s="106"/>
      <c r="LOL55" s="106"/>
      <c r="LOM55" s="106"/>
      <c r="LON55" s="106"/>
      <c r="LOO55" s="106"/>
      <c r="LOP55" s="106"/>
      <c r="LOQ55" s="106"/>
      <c r="LOR55" s="106"/>
      <c r="LOS55" s="106"/>
      <c r="LOT55" s="106"/>
      <c r="LOU55" s="106"/>
      <c r="LOV55" s="106"/>
      <c r="LOW55" s="106"/>
      <c r="LOX55" s="106"/>
      <c r="LOY55" s="106"/>
      <c r="LOZ55" s="106"/>
      <c r="LPA55" s="106"/>
      <c r="LPB55" s="106"/>
      <c r="LPC55" s="106"/>
      <c r="LPD55" s="106"/>
      <c r="LPE55" s="106"/>
      <c r="LPF55" s="106"/>
      <c r="LPG55" s="106"/>
      <c r="LPH55" s="106"/>
      <c r="LPI55" s="106"/>
      <c r="LPJ55" s="106"/>
      <c r="LPK55" s="106"/>
      <c r="LPL55" s="106"/>
      <c r="LPM55" s="106"/>
      <c r="LPN55" s="106"/>
      <c r="LPO55" s="106"/>
      <c r="LPP55" s="106"/>
      <c r="LPQ55" s="106"/>
      <c r="LPR55" s="106"/>
      <c r="LPS55" s="106"/>
      <c r="LPT55" s="106"/>
      <c r="LPU55" s="106"/>
      <c r="LPV55" s="106"/>
      <c r="LPW55" s="106"/>
      <c r="LPX55" s="106"/>
      <c r="LPY55" s="106"/>
      <c r="LPZ55" s="106"/>
      <c r="LQA55" s="106"/>
      <c r="LQB55" s="106"/>
      <c r="LQC55" s="106"/>
      <c r="LQD55" s="106"/>
      <c r="LQE55" s="106"/>
      <c r="LQF55" s="106"/>
      <c r="LQG55" s="106"/>
      <c r="LQH55" s="106"/>
      <c r="LQI55" s="106"/>
      <c r="LQJ55" s="106"/>
      <c r="LQK55" s="106"/>
      <c r="LQL55" s="106"/>
      <c r="LQM55" s="106"/>
      <c r="LQN55" s="106"/>
      <c r="LQO55" s="106"/>
      <c r="LQP55" s="106"/>
      <c r="LQQ55" s="106"/>
      <c r="LQR55" s="106"/>
      <c r="LQS55" s="106"/>
      <c r="LQT55" s="106"/>
      <c r="LQU55" s="106"/>
      <c r="LQV55" s="106"/>
      <c r="LQW55" s="106"/>
      <c r="LQX55" s="106"/>
      <c r="LQY55" s="106"/>
      <c r="LQZ55" s="106"/>
      <c r="LRA55" s="106"/>
      <c r="LRB55" s="106"/>
      <c r="LRC55" s="106"/>
      <c r="LRD55" s="106"/>
      <c r="LRE55" s="106"/>
      <c r="LRF55" s="106"/>
      <c r="LRG55" s="106"/>
      <c r="LRH55" s="106"/>
      <c r="LRI55" s="106"/>
      <c r="LRJ55" s="106"/>
      <c r="LRK55" s="106"/>
      <c r="LRL55" s="106"/>
      <c r="LRM55" s="106"/>
      <c r="LRN55" s="106"/>
      <c r="LRO55" s="106"/>
      <c r="LRP55" s="106"/>
      <c r="LRQ55" s="106"/>
      <c r="LRR55" s="106"/>
      <c r="LRS55" s="106"/>
      <c r="LRT55" s="106"/>
      <c r="LRU55" s="106"/>
      <c r="LRV55" s="106"/>
      <c r="LRW55" s="106"/>
      <c r="LRX55" s="106"/>
      <c r="LRY55" s="106"/>
      <c r="LRZ55" s="106"/>
      <c r="LSA55" s="106"/>
      <c r="LSB55" s="106"/>
      <c r="LSC55" s="106"/>
      <c r="LSD55" s="106"/>
      <c r="LSE55" s="106"/>
      <c r="LSF55" s="106"/>
      <c r="LSG55" s="106"/>
      <c r="LSH55" s="106"/>
      <c r="LSI55" s="106"/>
      <c r="LSJ55" s="106"/>
      <c r="LSK55" s="106"/>
      <c r="LSL55" s="106"/>
      <c r="LSM55" s="106"/>
      <c r="LSN55" s="106"/>
      <c r="LSO55" s="106"/>
      <c r="LSP55" s="106"/>
      <c r="LSQ55" s="106"/>
      <c r="LSR55" s="106"/>
      <c r="LSS55" s="106"/>
      <c r="LST55" s="106"/>
      <c r="LSU55" s="106"/>
      <c r="LSV55" s="106"/>
      <c r="LSW55" s="106"/>
      <c r="LSX55" s="106"/>
      <c r="LSY55" s="106"/>
      <c r="LSZ55" s="106"/>
      <c r="LTA55" s="106"/>
      <c r="LTB55" s="106"/>
      <c r="LTC55" s="106"/>
      <c r="LTD55" s="106"/>
      <c r="LTE55" s="106"/>
      <c r="LTF55" s="106"/>
      <c r="LTG55" s="106"/>
      <c r="LTH55" s="106"/>
      <c r="LTI55" s="106"/>
      <c r="LTJ55" s="106"/>
      <c r="LTK55" s="106"/>
      <c r="LTL55" s="106"/>
      <c r="LTM55" s="106"/>
      <c r="LTN55" s="106"/>
      <c r="LTO55" s="106"/>
      <c r="LTP55" s="106"/>
      <c r="LTQ55" s="106"/>
      <c r="LTR55" s="106"/>
      <c r="LTS55" s="106"/>
      <c r="LTT55" s="106"/>
      <c r="LTU55" s="106"/>
      <c r="LTV55" s="106"/>
      <c r="LTW55" s="106"/>
      <c r="LTX55" s="106"/>
      <c r="LTY55" s="106"/>
      <c r="LTZ55" s="106"/>
      <c r="LUA55" s="106"/>
      <c r="LUB55" s="106"/>
      <c r="LUC55" s="106"/>
      <c r="LUD55" s="106"/>
      <c r="LUE55" s="106"/>
      <c r="LUF55" s="106"/>
      <c r="LUG55" s="106"/>
      <c r="LUH55" s="106"/>
      <c r="LUI55" s="106"/>
      <c r="LUJ55" s="106"/>
      <c r="LUK55" s="106"/>
      <c r="LUL55" s="106"/>
      <c r="LUM55" s="106"/>
      <c r="LUN55" s="106"/>
      <c r="LUO55" s="106"/>
      <c r="LUP55" s="106"/>
      <c r="LUQ55" s="106"/>
      <c r="LUR55" s="106"/>
      <c r="LUS55" s="106"/>
      <c r="LUT55" s="106"/>
      <c r="LUU55" s="106"/>
      <c r="LUV55" s="106"/>
      <c r="LUW55" s="106"/>
      <c r="LUX55" s="106"/>
      <c r="LUY55" s="106"/>
      <c r="LUZ55" s="106"/>
      <c r="LVA55" s="106"/>
      <c r="LVB55" s="106"/>
      <c r="LVC55" s="106"/>
      <c r="LVD55" s="106"/>
      <c r="LVE55" s="106"/>
      <c r="LVF55" s="106"/>
      <c r="LVG55" s="106"/>
      <c r="LVH55" s="106"/>
      <c r="LVI55" s="106"/>
      <c r="LVJ55" s="106"/>
      <c r="LVK55" s="106"/>
      <c r="LVL55" s="106"/>
      <c r="LVM55" s="106"/>
      <c r="LVN55" s="106"/>
      <c r="LVO55" s="106"/>
      <c r="LVP55" s="106"/>
      <c r="LVQ55" s="106"/>
      <c r="LVR55" s="106"/>
      <c r="LVS55" s="106"/>
      <c r="LVT55" s="106"/>
      <c r="LVU55" s="106"/>
      <c r="LVV55" s="106"/>
      <c r="LVW55" s="106"/>
      <c r="LVX55" s="106"/>
      <c r="LVY55" s="106"/>
      <c r="LVZ55" s="106"/>
      <c r="LWA55" s="106"/>
      <c r="LWB55" s="106"/>
      <c r="LWC55" s="106"/>
      <c r="LWD55" s="106"/>
      <c r="LWE55" s="106"/>
      <c r="LWF55" s="106"/>
      <c r="LWG55" s="106"/>
      <c r="LWH55" s="106"/>
      <c r="LWI55" s="106"/>
      <c r="LWJ55" s="106"/>
      <c r="LWK55" s="106"/>
      <c r="LWL55" s="106"/>
      <c r="LWM55" s="106"/>
      <c r="LWN55" s="106"/>
      <c r="LWO55" s="106"/>
      <c r="LWP55" s="106"/>
      <c r="LWQ55" s="106"/>
      <c r="LWR55" s="106"/>
      <c r="LWS55" s="106"/>
      <c r="LWT55" s="106"/>
      <c r="LWU55" s="106"/>
      <c r="LWV55" s="106"/>
      <c r="LWW55" s="106"/>
      <c r="LWX55" s="106"/>
      <c r="LWY55" s="106"/>
      <c r="LWZ55" s="106"/>
      <c r="LXA55" s="106"/>
      <c r="LXB55" s="106"/>
      <c r="LXC55" s="106"/>
      <c r="LXD55" s="106"/>
      <c r="LXE55" s="106"/>
      <c r="LXF55" s="106"/>
      <c r="LXG55" s="106"/>
      <c r="LXH55" s="106"/>
      <c r="LXI55" s="106"/>
      <c r="LXJ55" s="106"/>
      <c r="LXK55" s="106"/>
      <c r="LXL55" s="106"/>
      <c r="LXM55" s="106"/>
      <c r="LXN55" s="106"/>
      <c r="LXO55" s="106"/>
      <c r="LXP55" s="106"/>
      <c r="LXQ55" s="106"/>
      <c r="LXR55" s="106"/>
      <c r="LXS55" s="106"/>
      <c r="LXT55" s="106"/>
      <c r="LXU55" s="106"/>
      <c r="LXV55" s="106"/>
      <c r="LXW55" s="106"/>
      <c r="LXX55" s="106"/>
      <c r="LXY55" s="106"/>
      <c r="LXZ55" s="106"/>
      <c r="LYA55" s="106"/>
      <c r="LYB55" s="106"/>
      <c r="LYC55" s="106"/>
      <c r="LYD55" s="106"/>
      <c r="LYE55" s="106"/>
      <c r="LYF55" s="106"/>
      <c r="LYG55" s="106"/>
      <c r="LYH55" s="106"/>
      <c r="LYI55" s="106"/>
      <c r="LYJ55" s="106"/>
      <c r="LYK55" s="106"/>
      <c r="LYL55" s="106"/>
      <c r="LYM55" s="106"/>
      <c r="LYN55" s="106"/>
      <c r="LYO55" s="106"/>
      <c r="LYP55" s="106"/>
      <c r="LYQ55" s="106"/>
      <c r="LYR55" s="106"/>
      <c r="LYS55" s="106"/>
      <c r="LYT55" s="106"/>
      <c r="LYU55" s="106"/>
      <c r="LYV55" s="106"/>
      <c r="LYW55" s="106"/>
      <c r="LYX55" s="106"/>
      <c r="LYY55" s="106"/>
      <c r="LYZ55" s="106"/>
      <c r="LZA55" s="106"/>
      <c r="LZB55" s="106"/>
      <c r="LZC55" s="106"/>
      <c r="LZD55" s="106"/>
      <c r="LZE55" s="106"/>
      <c r="LZF55" s="106"/>
      <c r="LZG55" s="106"/>
      <c r="LZH55" s="106"/>
      <c r="LZI55" s="106"/>
      <c r="LZJ55" s="106"/>
      <c r="LZK55" s="106"/>
      <c r="LZL55" s="106"/>
      <c r="LZM55" s="106"/>
      <c r="LZN55" s="106"/>
      <c r="LZO55" s="106"/>
      <c r="LZP55" s="106"/>
      <c r="LZQ55" s="106"/>
      <c r="LZR55" s="106"/>
      <c r="LZS55" s="106"/>
      <c r="LZT55" s="106"/>
      <c r="LZU55" s="106"/>
      <c r="LZV55" s="106"/>
      <c r="LZW55" s="106"/>
      <c r="LZX55" s="106"/>
      <c r="LZY55" s="106"/>
      <c r="LZZ55" s="106"/>
      <c r="MAA55" s="106"/>
      <c r="MAB55" s="106"/>
      <c r="MAC55" s="106"/>
      <c r="MAD55" s="106"/>
      <c r="MAE55" s="106"/>
      <c r="MAF55" s="106"/>
      <c r="MAG55" s="106"/>
      <c r="MAH55" s="106"/>
      <c r="MAI55" s="106"/>
      <c r="MAJ55" s="106"/>
      <c r="MAK55" s="106"/>
      <c r="MAL55" s="106"/>
      <c r="MAM55" s="106"/>
      <c r="MAN55" s="106"/>
      <c r="MAO55" s="106"/>
      <c r="MAP55" s="106"/>
      <c r="MAQ55" s="106"/>
      <c r="MAR55" s="106"/>
      <c r="MAS55" s="106"/>
      <c r="MAT55" s="106"/>
      <c r="MAU55" s="106"/>
      <c r="MAV55" s="106"/>
      <c r="MAW55" s="106"/>
      <c r="MAX55" s="106"/>
      <c r="MAY55" s="106"/>
      <c r="MAZ55" s="106"/>
      <c r="MBA55" s="106"/>
      <c r="MBB55" s="106"/>
      <c r="MBC55" s="106"/>
      <c r="MBD55" s="106"/>
      <c r="MBE55" s="106"/>
      <c r="MBF55" s="106"/>
      <c r="MBG55" s="106"/>
      <c r="MBH55" s="106"/>
      <c r="MBI55" s="106"/>
      <c r="MBJ55" s="106"/>
      <c r="MBK55" s="106"/>
      <c r="MBL55" s="106"/>
      <c r="MBM55" s="106"/>
      <c r="MBN55" s="106"/>
      <c r="MBO55" s="106"/>
      <c r="MBP55" s="106"/>
      <c r="MBQ55" s="106"/>
      <c r="MBR55" s="106"/>
      <c r="MBS55" s="106"/>
      <c r="MBT55" s="106"/>
      <c r="MBU55" s="106"/>
      <c r="MBV55" s="106"/>
      <c r="MBW55" s="106"/>
      <c r="MBX55" s="106"/>
      <c r="MBY55" s="106"/>
      <c r="MBZ55" s="106"/>
      <c r="MCA55" s="106"/>
      <c r="MCB55" s="106"/>
      <c r="MCC55" s="106"/>
      <c r="MCD55" s="106"/>
      <c r="MCE55" s="106"/>
      <c r="MCF55" s="106"/>
      <c r="MCG55" s="106"/>
      <c r="MCH55" s="106"/>
      <c r="MCI55" s="106"/>
      <c r="MCJ55" s="106"/>
      <c r="MCK55" s="106"/>
      <c r="MCL55" s="106"/>
      <c r="MCM55" s="106"/>
      <c r="MCN55" s="106"/>
      <c r="MCO55" s="106"/>
      <c r="MCP55" s="106"/>
      <c r="MCQ55" s="106"/>
      <c r="MCR55" s="106"/>
      <c r="MCS55" s="106"/>
      <c r="MCT55" s="106"/>
      <c r="MCU55" s="106"/>
      <c r="MCV55" s="106"/>
      <c r="MCW55" s="106"/>
      <c r="MCX55" s="106"/>
      <c r="MCY55" s="106"/>
      <c r="MCZ55" s="106"/>
      <c r="MDA55" s="106"/>
      <c r="MDB55" s="106"/>
      <c r="MDC55" s="106"/>
      <c r="MDD55" s="106"/>
      <c r="MDE55" s="106"/>
      <c r="MDF55" s="106"/>
      <c r="MDG55" s="106"/>
      <c r="MDH55" s="106"/>
      <c r="MDI55" s="106"/>
      <c r="MDJ55" s="106"/>
      <c r="MDK55" s="106"/>
      <c r="MDL55" s="106"/>
      <c r="MDM55" s="106"/>
      <c r="MDN55" s="106"/>
      <c r="MDO55" s="106"/>
      <c r="MDP55" s="106"/>
      <c r="MDQ55" s="106"/>
      <c r="MDR55" s="106"/>
      <c r="MDS55" s="106"/>
      <c r="MDT55" s="106"/>
      <c r="MDU55" s="106"/>
      <c r="MDV55" s="106"/>
      <c r="MDW55" s="106"/>
      <c r="MDX55" s="106"/>
      <c r="MDY55" s="106"/>
      <c r="MDZ55" s="106"/>
      <c r="MEA55" s="106"/>
      <c r="MEB55" s="106"/>
      <c r="MEC55" s="106"/>
      <c r="MED55" s="106"/>
      <c r="MEE55" s="106"/>
      <c r="MEF55" s="106"/>
      <c r="MEG55" s="106"/>
      <c r="MEH55" s="106"/>
      <c r="MEI55" s="106"/>
      <c r="MEJ55" s="106"/>
      <c r="MEK55" s="106"/>
      <c r="MEL55" s="106"/>
      <c r="MEM55" s="106"/>
      <c r="MEN55" s="106"/>
      <c r="MEO55" s="106"/>
      <c r="MEP55" s="106"/>
      <c r="MEQ55" s="106"/>
      <c r="MER55" s="106"/>
      <c r="MES55" s="106"/>
      <c r="MET55" s="106"/>
      <c r="MEU55" s="106"/>
      <c r="MEV55" s="106"/>
      <c r="MEW55" s="106"/>
      <c r="MEX55" s="106"/>
      <c r="MEY55" s="106"/>
      <c r="MEZ55" s="106"/>
      <c r="MFA55" s="106"/>
      <c r="MFB55" s="106"/>
      <c r="MFC55" s="106"/>
      <c r="MFD55" s="106"/>
      <c r="MFE55" s="106"/>
      <c r="MFF55" s="106"/>
      <c r="MFG55" s="106"/>
      <c r="MFH55" s="106"/>
      <c r="MFI55" s="106"/>
      <c r="MFJ55" s="106"/>
      <c r="MFK55" s="106"/>
      <c r="MFL55" s="106"/>
      <c r="MFM55" s="106"/>
      <c r="MFN55" s="106"/>
      <c r="MFO55" s="106"/>
      <c r="MFP55" s="106"/>
      <c r="MFQ55" s="106"/>
      <c r="MFR55" s="106"/>
      <c r="MFS55" s="106"/>
      <c r="MFT55" s="106"/>
      <c r="MFU55" s="106"/>
      <c r="MFV55" s="106"/>
      <c r="MFW55" s="106"/>
      <c r="MFX55" s="106"/>
      <c r="MFY55" s="106"/>
      <c r="MFZ55" s="106"/>
      <c r="MGA55" s="106"/>
      <c r="MGB55" s="106"/>
      <c r="MGC55" s="106"/>
      <c r="MGD55" s="106"/>
      <c r="MGE55" s="106"/>
      <c r="MGF55" s="106"/>
      <c r="MGG55" s="106"/>
      <c r="MGH55" s="106"/>
      <c r="MGI55" s="106"/>
      <c r="MGJ55" s="106"/>
      <c r="MGK55" s="106"/>
      <c r="MGL55" s="106"/>
      <c r="MGM55" s="106"/>
      <c r="MGN55" s="106"/>
      <c r="MGO55" s="106"/>
      <c r="MGP55" s="106"/>
      <c r="MGQ55" s="106"/>
      <c r="MGR55" s="106"/>
      <c r="MGS55" s="106"/>
      <c r="MGT55" s="106"/>
      <c r="MGU55" s="106"/>
      <c r="MGV55" s="106"/>
      <c r="MGW55" s="106"/>
      <c r="MGX55" s="106"/>
      <c r="MGY55" s="106"/>
      <c r="MGZ55" s="106"/>
      <c r="MHA55" s="106"/>
      <c r="MHB55" s="106"/>
      <c r="MHC55" s="106"/>
      <c r="MHD55" s="106"/>
      <c r="MHE55" s="106"/>
      <c r="MHF55" s="106"/>
      <c r="MHG55" s="106"/>
      <c r="MHH55" s="106"/>
      <c r="MHI55" s="106"/>
      <c r="MHJ55" s="106"/>
      <c r="MHK55" s="106"/>
      <c r="MHL55" s="106"/>
      <c r="MHM55" s="106"/>
      <c r="MHN55" s="106"/>
      <c r="MHO55" s="106"/>
      <c r="MHP55" s="106"/>
      <c r="MHQ55" s="106"/>
      <c r="MHR55" s="106"/>
      <c r="MHS55" s="106"/>
      <c r="MHT55" s="106"/>
      <c r="MHU55" s="106"/>
      <c r="MHV55" s="106"/>
      <c r="MHW55" s="106"/>
      <c r="MHX55" s="106"/>
      <c r="MHY55" s="106"/>
      <c r="MHZ55" s="106"/>
      <c r="MIA55" s="106"/>
      <c r="MIB55" s="106"/>
      <c r="MIC55" s="106"/>
      <c r="MID55" s="106"/>
      <c r="MIE55" s="106"/>
      <c r="MIF55" s="106"/>
      <c r="MIG55" s="106"/>
      <c r="MIH55" s="106"/>
      <c r="MII55" s="106"/>
      <c r="MIJ55" s="106"/>
      <c r="MIK55" s="106"/>
      <c r="MIL55" s="106"/>
      <c r="MIM55" s="106"/>
      <c r="MIN55" s="106"/>
      <c r="MIO55" s="106"/>
      <c r="MIP55" s="106"/>
      <c r="MIQ55" s="106"/>
      <c r="MIR55" s="106"/>
      <c r="MIS55" s="106"/>
      <c r="MIT55" s="106"/>
      <c r="MIU55" s="106"/>
      <c r="MIV55" s="106"/>
      <c r="MIW55" s="106"/>
      <c r="MIX55" s="106"/>
      <c r="MIY55" s="106"/>
      <c r="MIZ55" s="106"/>
      <c r="MJA55" s="106"/>
      <c r="MJB55" s="106"/>
      <c r="MJC55" s="106"/>
      <c r="MJD55" s="106"/>
      <c r="MJE55" s="106"/>
      <c r="MJF55" s="106"/>
      <c r="MJG55" s="106"/>
      <c r="MJH55" s="106"/>
      <c r="MJI55" s="106"/>
      <c r="MJJ55" s="106"/>
      <c r="MJK55" s="106"/>
      <c r="MJL55" s="106"/>
      <c r="MJM55" s="106"/>
      <c r="MJN55" s="106"/>
      <c r="MJO55" s="106"/>
      <c r="MJP55" s="106"/>
      <c r="MJQ55" s="106"/>
      <c r="MJR55" s="106"/>
      <c r="MJS55" s="106"/>
      <c r="MJT55" s="106"/>
      <c r="MJU55" s="106"/>
      <c r="MJV55" s="106"/>
      <c r="MJW55" s="106"/>
      <c r="MJX55" s="106"/>
      <c r="MJY55" s="106"/>
      <c r="MJZ55" s="106"/>
      <c r="MKA55" s="106"/>
      <c r="MKB55" s="106"/>
      <c r="MKC55" s="106"/>
      <c r="MKD55" s="106"/>
      <c r="MKE55" s="106"/>
      <c r="MKF55" s="106"/>
      <c r="MKG55" s="106"/>
      <c r="MKH55" s="106"/>
      <c r="MKI55" s="106"/>
      <c r="MKJ55" s="106"/>
      <c r="MKK55" s="106"/>
      <c r="MKL55" s="106"/>
      <c r="MKM55" s="106"/>
      <c r="MKN55" s="106"/>
      <c r="MKO55" s="106"/>
      <c r="MKP55" s="106"/>
      <c r="MKQ55" s="106"/>
      <c r="MKR55" s="106"/>
      <c r="MKS55" s="106"/>
      <c r="MKT55" s="106"/>
      <c r="MKU55" s="106"/>
      <c r="MKV55" s="106"/>
      <c r="MKW55" s="106"/>
      <c r="MKX55" s="106"/>
      <c r="MKY55" s="106"/>
      <c r="MKZ55" s="106"/>
      <c r="MLA55" s="106"/>
      <c r="MLB55" s="106"/>
      <c r="MLC55" s="106"/>
      <c r="MLD55" s="106"/>
      <c r="MLE55" s="106"/>
      <c r="MLF55" s="106"/>
      <c r="MLG55" s="106"/>
      <c r="MLH55" s="106"/>
      <c r="MLI55" s="106"/>
      <c r="MLJ55" s="106"/>
      <c r="MLK55" s="106"/>
      <c r="MLL55" s="106"/>
      <c r="MLM55" s="106"/>
      <c r="MLN55" s="106"/>
      <c r="MLO55" s="106"/>
      <c r="MLP55" s="106"/>
      <c r="MLQ55" s="106"/>
      <c r="MLR55" s="106"/>
      <c r="MLS55" s="106"/>
      <c r="MLT55" s="106"/>
      <c r="MLU55" s="106"/>
      <c r="MLV55" s="106"/>
      <c r="MLW55" s="106"/>
      <c r="MLX55" s="106"/>
      <c r="MLY55" s="106"/>
      <c r="MLZ55" s="106"/>
      <c r="MMA55" s="106"/>
      <c r="MMB55" s="106"/>
      <c r="MMC55" s="106"/>
      <c r="MMD55" s="106"/>
      <c r="MME55" s="106"/>
      <c r="MMF55" s="106"/>
      <c r="MMG55" s="106"/>
      <c r="MMH55" s="106"/>
      <c r="MMI55" s="106"/>
      <c r="MMJ55" s="106"/>
      <c r="MMK55" s="106"/>
      <c r="MML55" s="106"/>
      <c r="MMM55" s="106"/>
      <c r="MMN55" s="106"/>
      <c r="MMO55" s="106"/>
      <c r="MMP55" s="106"/>
      <c r="MMQ55" s="106"/>
      <c r="MMR55" s="106"/>
      <c r="MMS55" s="106"/>
      <c r="MMT55" s="106"/>
      <c r="MMU55" s="106"/>
      <c r="MMV55" s="106"/>
      <c r="MMW55" s="106"/>
      <c r="MMX55" s="106"/>
      <c r="MMY55" s="106"/>
      <c r="MMZ55" s="106"/>
      <c r="MNA55" s="106"/>
      <c r="MNB55" s="106"/>
      <c r="MNC55" s="106"/>
      <c r="MND55" s="106"/>
      <c r="MNE55" s="106"/>
      <c r="MNF55" s="106"/>
      <c r="MNG55" s="106"/>
      <c r="MNH55" s="106"/>
      <c r="MNI55" s="106"/>
      <c r="MNJ55" s="106"/>
      <c r="MNK55" s="106"/>
      <c r="MNL55" s="106"/>
      <c r="MNM55" s="106"/>
      <c r="MNN55" s="106"/>
      <c r="MNO55" s="106"/>
      <c r="MNP55" s="106"/>
      <c r="MNQ55" s="106"/>
      <c r="MNR55" s="106"/>
      <c r="MNS55" s="106"/>
      <c r="MNT55" s="106"/>
      <c r="MNU55" s="106"/>
      <c r="MNV55" s="106"/>
      <c r="MNW55" s="106"/>
      <c r="MNX55" s="106"/>
      <c r="MNY55" s="106"/>
      <c r="MNZ55" s="106"/>
      <c r="MOA55" s="106"/>
      <c r="MOB55" s="106"/>
      <c r="MOC55" s="106"/>
      <c r="MOD55" s="106"/>
      <c r="MOE55" s="106"/>
      <c r="MOF55" s="106"/>
      <c r="MOG55" s="106"/>
      <c r="MOH55" s="106"/>
      <c r="MOI55" s="106"/>
      <c r="MOJ55" s="106"/>
      <c r="MOK55" s="106"/>
      <c r="MOL55" s="106"/>
      <c r="MOM55" s="106"/>
      <c r="MON55" s="106"/>
      <c r="MOO55" s="106"/>
      <c r="MOP55" s="106"/>
      <c r="MOQ55" s="106"/>
      <c r="MOR55" s="106"/>
      <c r="MOS55" s="106"/>
      <c r="MOT55" s="106"/>
      <c r="MOU55" s="106"/>
      <c r="MOV55" s="106"/>
      <c r="MOW55" s="106"/>
      <c r="MOX55" s="106"/>
      <c r="MOY55" s="106"/>
      <c r="MOZ55" s="106"/>
      <c r="MPA55" s="106"/>
      <c r="MPB55" s="106"/>
      <c r="MPC55" s="106"/>
      <c r="MPD55" s="106"/>
      <c r="MPE55" s="106"/>
      <c r="MPF55" s="106"/>
      <c r="MPG55" s="106"/>
      <c r="MPH55" s="106"/>
      <c r="MPI55" s="106"/>
      <c r="MPJ55" s="106"/>
      <c r="MPK55" s="106"/>
      <c r="MPL55" s="106"/>
      <c r="MPM55" s="106"/>
      <c r="MPN55" s="106"/>
      <c r="MPO55" s="106"/>
      <c r="MPP55" s="106"/>
      <c r="MPQ55" s="106"/>
      <c r="MPR55" s="106"/>
      <c r="MPS55" s="106"/>
      <c r="MPT55" s="106"/>
      <c r="MPU55" s="106"/>
      <c r="MPV55" s="106"/>
      <c r="MPW55" s="106"/>
      <c r="MPX55" s="106"/>
      <c r="MPY55" s="106"/>
      <c r="MPZ55" s="106"/>
      <c r="MQA55" s="106"/>
      <c r="MQB55" s="106"/>
      <c r="MQC55" s="106"/>
      <c r="MQD55" s="106"/>
      <c r="MQE55" s="106"/>
      <c r="MQF55" s="106"/>
      <c r="MQG55" s="106"/>
      <c r="MQH55" s="106"/>
      <c r="MQI55" s="106"/>
      <c r="MQJ55" s="106"/>
      <c r="MQK55" s="106"/>
      <c r="MQL55" s="106"/>
      <c r="MQM55" s="106"/>
      <c r="MQN55" s="106"/>
      <c r="MQO55" s="106"/>
      <c r="MQP55" s="106"/>
      <c r="MQQ55" s="106"/>
      <c r="MQR55" s="106"/>
      <c r="MQS55" s="106"/>
      <c r="MQT55" s="106"/>
      <c r="MQU55" s="106"/>
      <c r="MQV55" s="106"/>
      <c r="MQW55" s="106"/>
      <c r="MQX55" s="106"/>
      <c r="MQY55" s="106"/>
      <c r="MQZ55" s="106"/>
      <c r="MRA55" s="106"/>
      <c r="MRB55" s="106"/>
      <c r="MRC55" s="106"/>
      <c r="MRD55" s="106"/>
      <c r="MRE55" s="106"/>
      <c r="MRF55" s="106"/>
      <c r="MRG55" s="106"/>
      <c r="MRH55" s="106"/>
      <c r="MRI55" s="106"/>
      <c r="MRJ55" s="106"/>
      <c r="MRK55" s="106"/>
      <c r="MRL55" s="106"/>
      <c r="MRM55" s="106"/>
      <c r="MRN55" s="106"/>
      <c r="MRO55" s="106"/>
      <c r="MRP55" s="106"/>
      <c r="MRQ55" s="106"/>
      <c r="MRR55" s="106"/>
      <c r="MRS55" s="106"/>
      <c r="MRT55" s="106"/>
      <c r="MRU55" s="106"/>
      <c r="MRV55" s="106"/>
      <c r="MRW55" s="106"/>
      <c r="MRX55" s="106"/>
      <c r="MRY55" s="106"/>
      <c r="MRZ55" s="106"/>
      <c r="MSA55" s="106"/>
      <c r="MSB55" s="106"/>
      <c r="MSC55" s="106"/>
      <c r="MSD55" s="106"/>
      <c r="MSE55" s="106"/>
      <c r="MSF55" s="106"/>
      <c r="MSG55" s="106"/>
      <c r="MSH55" s="106"/>
      <c r="MSI55" s="106"/>
      <c r="MSJ55" s="106"/>
      <c r="MSK55" s="106"/>
      <c r="MSL55" s="106"/>
      <c r="MSM55" s="106"/>
      <c r="MSN55" s="106"/>
      <c r="MSO55" s="106"/>
      <c r="MSP55" s="106"/>
      <c r="MSQ55" s="106"/>
      <c r="MSR55" s="106"/>
      <c r="MSS55" s="106"/>
      <c r="MST55" s="106"/>
      <c r="MSU55" s="106"/>
      <c r="MSV55" s="106"/>
      <c r="MSW55" s="106"/>
      <c r="MSX55" s="106"/>
      <c r="MSY55" s="106"/>
      <c r="MSZ55" s="106"/>
      <c r="MTA55" s="106"/>
      <c r="MTB55" s="106"/>
      <c r="MTC55" s="106"/>
      <c r="MTD55" s="106"/>
      <c r="MTE55" s="106"/>
      <c r="MTF55" s="106"/>
      <c r="MTG55" s="106"/>
      <c r="MTH55" s="106"/>
      <c r="MTI55" s="106"/>
      <c r="MTJ55" s="106"/>
      <c r="MTK55" s="106"/>
      <c r="MTL55" s="106"/>
      <c r="MTM55" s="106"/>
      <c r="MTN55" s="106"/>
      <c r="MTO55" s="106"/>
      <c r="MTP55" s="106"/>
      <c r="MTQ55" s="106"/>
      <c r="MTR55" s="106"/>
      <c r="MTS55" s="106"/>
      <c r="MTT55" s="106"/>
      <c r="MTU55" s="106"/>
      <c r="MTV55" s="106"/>
      <c r="MTW55" s="106"/>
      <c r="MTX55" s="106"/>
      <c r="MTY55" s="106"/>
      <c r="MTZ55" s="106"/>
      <c r="MUA55" s="106"/>
      <c r="MUB55" s="106"/>
      <c r="MUC55" s="106"/>
      <c r="MUD55" s="106"/>
      <c r="MUE55" s="106"/>
      <c r="MUF55" s="106"/>
      <c r="MUG55" s="106"/>
      <c r="MUH55" s="106"/>
      <c r="MUI55" s="106"/>
      <c r="MUJ55" s="106"/>
      <c r="MUK55" s="106"/>
      <c r="MUL55" s="106"/>
      <c r="MUM55" s="106"/>
      <c r="MUN55" s="106"/>
      <c r="MUO55" s="106"/>
      <c r="MUP55" s="106"/>
      <c r="MUQ55" s="106"/>
      <c r="MUR55" s="106"/>
      <c r="MUS55" s="106"/>
      <c r="MUT55" s="106"/>
      <c r="MUU55" s="106"/>
      <c r="MUV55" s="106"/>
      <c r="MUW55" s="106"/>
      <c r="MUX55" s="106"/>
      <c r="MUY55" s="106"/>
      <c r="MUZ55" s="106"/>
      <c r="MVA55" s="106"/>
      <c r="MVB55" s="106"/>
      <c r="MVC55" s="106"/>
      <c r="MVD55" s="106"/>
      <c r="MVE55" s="106"/>
      <c r="MVF55" s="106"/>
      <c r="MVG55" s="106"/>
      <c r="MVH55" s="106"/>
      <c r="MVI55" s="106"/>
      <c r="MVJ55" s="106"/>
      <c r="MVK55" s="106"/>
      <c r="MVL55" s="106"/>
      <c r="MVM55" s="106"/>
      <c r="MVN55" s="106"/>
      <c r="MVO55" s="106"/>
      <c r="MVP55" s="106"/>
      <c r="MVQ55" s="106"/>
      <c r="MVR55" s="106"/>
      <c r="MVS55" s="106"/>
      <c r="MVT55" s="106"/>
      <c r="MVU55" s="106"/>
      <c r="MVV55" s="106"/>
      <c r="MVW55" s="106"/>
      <c r="MVX55" s="106"/>
      <c r="MVY55" s="106"/>
      <c r="MVZ55" s="106"/>
      <c r="MWA55" s="106"/>
      <c r="MWB55" s="106"/>
      <c r="MWC55" s="106"/>
      <c r="MWD55" s="106"/>
      <c r="MWE55" s="106"/>
      <c r="MWF55" s="106"/>
      <c r="MWG55" s="106"/>
      <c r="MWH55" s="106"/>
      <c r="MWI55" s="106"/>
      <c r="MWJ55" s="106"/>
      <c r="MWK55" s="106"/>
      <c r="MWL55" s="106"/>
      <c r="MWM55" s="106"/>
      <c r="MWN55" s="106"/>
      <c r="MWO55" s="106"/>
      <c r="MWP55" s="106"/>
      <c r="MWQ55" s="106"/>
      <c r="MWR55" s="106"/>
      <c r="MWS55" s="106"/>
      <c r="MWT55" s="106"/>
      <c r="MWU55" s="106"/>
      <c r="MWV55" s="106"/>
      <c r="MWW55" s="106"/>
      <c r="MWX55" s="106"/>
      <c r="MWY55" s="106"/>
      <c r="MWZ55" s="106"/>
      <c r="MXA55" s="106"/>
      <c r="MXB55" s="106"/>
      <c r="MXC55" s="106"/>
      <c r="MXD55" s="106"/>
      <c r="MXE55" s="106"/>
      <c r="MXF55" s="106"/>
      <c r="MXG55" s="106"/>
      <c r="MXH55" s="106"/>
      <c r="MXI55" s="106"/>
      <c r="MXJ55" s="106"/>
      <c r="MXK55" s="106"/>
      <c r="MXL55" s="106"/>
      <c r="MXM55" s="106"/>
      <c r="MXN55" s="106"/>
      <c r="MXO55" s="106"/>
      <c r="MXP55" s="106"/>
      <c r="MXQ55" s="106"/>
      <c r="MXR55" s="106"/>
      <c r="MXS55" s="106"/>
      <c r="MXT55" s="106"/>
      <c r="MXU55" s="106"/>
      <c r="MXV55" s="106"/>
      <c r="MXW55" s="106"/>
      <c r="MXX55" s="106"/>
      <c r="MXY55" s="106"/>
      <c r="MXZ55" s="106"/>
      <c r="MYA55" s="106"/>
      <c r="MYB55" s="106"/>
      <c r="MYC55" s="106"/>
      <c r="MYD55" s="106"/>
      <c r="MYE55" s="106"/>
      <c r="MYF55" s="106"/>
      <c r="MYG55" s="106"/>
      <c r="MYH55" s="106"/>
      <c r="MYI55" s="106"/>
      <c r="MYJ55" s="106"/>
      <c r="MYK55" s="106"/>
      <c r="MYL55" s="106"/>
      <c r="MYM55" s="106"/>
      <c r="MYN55" s="106"/>
      <c r="MYO55" s="106"/>
      <c r="MYP55" s="106"/>
      <c r="MYQ55" s="106"/>
      <c r="MYR55" s="106"/>
      <c r="MYS55" s="106"/>
      <c r="MYT55" s="106"/>
      <c r="MYU55" s="106"/>
      <c r="MYV55" s="106"/>
      <c r="MYW55" s="106"/>
      <c r="MYX55" s="106"/>
      <c r="MYY55" s="106"/>
      <c r="MYZ55" s="106"/>
      <c r="MZA55" s="106"/>
      <c r="MZB55" s="106"/>
      <c r="MZC55" s="106"/>
      <c r="MZD55" s="106"/>
      <c r="MZE55" s="106"/>
      <c r="MZF55" s="106"/>
      <c r="MZG55" s="106"/>
      <c r="MZH55" s="106"/>
      <c r="MZI55" s="106"/>
      <c r="MZJ55" s="106"/>
      <c r="MZK55" s="106"/>
      <c r="MZL55" s="106"/>
      <c r="MZM55" s="106"/>
      <c r="MZN55" s="106"/>
      <c r="MZO55" s="106"/>
      <c r="MZP55" s="106"/>
      <c r="MZQ55" s="106"/>
      <c r="MZR55" s="106"/>
      <c r="MZS55" s="106"/>
      <c r="MZT55" s="106"/>
      <c r="MZU55" s="106"/>
      <c r="MZV55" s="106"/>
      <c r="MZW55" s="106"/>
      <c r="MZX55" s="106"/>
      <c r="MZY55" s="106"/>
      <c r="MZZ55" s="106"/>
      <c r="NAA55" s="106"/>
      <c r="NAB55" s="106"/>
      <c r="NAC55" s="106"/>
      <c r="NAD55" s="106"/>
      <c r="NAE55" s="106"/>
      <c r="NAF55" s="106"/>
      <c r="NAG55" s="106"/>
      <c r="NAH55" s="106"/>
      <c r="NAI55" s="106"/>
      <c r="NAJ55" s="106"/>
      <c r="NAK55" s="106"/>
      <c r="NAL55" s="106"/>
      <c r="NAM55" s="106"/>
      <c r="NAN55" s="106"/>
      <c r="NAO55" s="106"/>
      <c r="NAP55" s="106"/>
      <c r="NAQ55" s="106"/>
      <c r="NAR55" s="106"/>
      <c r="NAS55" s="106"/>
      <c r="NAT55" s="106"/>
      <c r="NAU55" s="106"/>
      <c r="NAV55" s="106"/>
      <c r="NAW55" s="106"/>
      <c r="NAX55" s="106"/>
      <c r="NAY55" s="106"/>
      <c r="NAZ55" s="106"/>
      <c r="NBA55" s="106"/>
      <c r="NBB55" s="106"/>
      <c r="NBC55" s="106"/>
      <c r="NBD55" s="106"/>
      <c r="NBE55" s="106"/>
      <c r="NBF55" s="106"/>
      <c r="NBG55" s="106"/>
      <c r="NBH55" s="106"/>
      <c r="NBI55" s="106"/>
      <c r="NBJ55" s="106"/>
      <c r="NBK55" s="106"/>
      <c r="NBL55" s="106"/>
      <c r="NBM55" s="106"/>
      <c r="NBN55" s="106"/>
      <c r="NBO55" s="106"/>
      <c r="NBP55" s="106"/>
      <c r="NBQ55" s="106"/>
      <c r="NBR55" s="106"/>
      <c r="NBS55" s="106"/>
      <c r="NBT55" s="106"/>
      <c r="NBU55" s="106"/>
      <c r="NBV55" s="106"/>
      <c r="NBW55" s="106"/>
      <c r="NBX55" s="106"/>
      <c r="NBY55" s="106"/>
      <c r="NBZ55" s="106"/>
      <c r="NCA55" s="106"/>
      <c r="NCB55" s="106"/>
      <c r="NCC55" s="106"/>
      <c r="NCD55" s="106"/>
      <c r="NCE55" s="106"/>
      <c r="NCF55" s="106"/>
      <c r="NCG55" s="106"/>
      <c r="NCH55" s="106"/>
      <c r="NCI55" s="106"/>
      <c r="NCJ55" s="106"/>
      <c r="NCK55" s="106"/>
      <c r="NCL55" s="106"/>
      <c r="NCM55" s="106"/>
      <c r="NCN55" s="106"/>
      <c r="NCO55" s="106"/>
      <c r="NCP55" s="106"/>
      <c r="NCQ55" s="106"/>
      <c r="NCR55" s="106"/>
      <c r="NCS55" s="106"/>
      <c r="NCT55" s="106"/>
      <c r="NCU55" s="106"/>
      <c r="NCV55" s="106"/>
      <c r="NCW55" s="106"/>
      <c r="NCX55" s="106"/>
      <c r="NCY55" s="106"/>
      <c r="NCZ55" s="106"/>
      <c r="NDA55" s="106"/>
      <c r="NDB55" s="106"/>
      <c r="NDC55" s="106"/>
      <c r="NDD55" s="106"/>
      <c r="NDE55" s="106"/>
      <c r="NDF55" s="106"/>
      <c r="NDG55" s="106"/>
      <c r="NDH55" s="106"/>
      <c r="NDI55" s="106"/>
      <c r="NDJ55" s="106"/>
      <c r="NDK55" s="106"/>
      <c r="NDL55" s="106"/>
      <c r="NDM55" s="106"/>
      <c r="NDN55" s="106"/>
      <c r="NDO55" s="106"/>
      <c r="NDP55" s="106"/>
      <c r="NDQ55" s="106"/>
      <c r="NDR55" s="106"/>
      <c r="NDS55" s="106"/>
      <c r="NDT55" s="106"/>
      <c r="NDU55" s="106"/>
      <c r="NDV55" s="106"/>
      <c r="NDW55" s="106"/>
      <c r="NDX55" s="106"/>
      <c r="NDY55" s="106"/>
      <c r="NDZ55" s="106"/>
      <c r="NEA55" s="106"/>
      <c r="NEB55" s="106"/>
      <c r="NEC55" s="106"/>
      <c r="NED55" s="106"/>
      <c r="NEE55" s="106"/>
      <c r="NEF55" s="106"/>
      <c r="NEG55" s="106"/>
      <c r="NEH55" s="106"/>
      <c r="NEI55" s="106"/>
      <c r="NEJ55" s="106"/>
      <c r="NEK55" s="106"/>
      <c r="NEL55" s="106"/>
      <c r="NEM55" s="106"/>
      <c r="NEN55" s="106"/>
      <c r="NEO55" s="106"/>
      <c r="NEP55" s="106"/>
      <c r="NEQ55" s="106"/>
      <c r="NER55" s="106"/>
      <c r="NES55" s="106"/>
      <c r="NET55" s="106"/>
      <c r="NEU55" s="106"/>
      <c r="NEV55" s="106"/>
      <c r="NEW55" s="106"/>
      <c r="NEX55" s="106"/>
      <c r="NEY55" s="106"/>
      <c r="NEZ55" s="106"/>
      <c r="NFA55" s="106"/>
      <c r="NFB55" s="106"/>
      <c r="NFC55" s="106"/>
      <c r="NFD55" s="106"/>
      <c r="NFE55" s="106"/>
      <c r="NFF55" s="106"/>
      <c r="NFG55" s="106"/>
      <c r="NFH55" s="106"/>
      <c r="NFI55" s="106"/>
      <c r="NFJ55" s="106"/>
      <c r="NFK55" s="106"/>
      <c r="NFL55" s="106"/>
      <c r="NFM55" s="106"/>
      <c r="NFN55" s="106"/>
      <c r="NFO55" s="106"/>
      <c r="NFP55" s="106"/>
      <c r="NFQ55" s="106"/>
      <c r="NFR55" s="106"/>
      <c r="NFS55" s="106"/>
      <c r="NFT55" s="106"/>
      <c r="NFU55" s="106"/>
      <c r="NFV55" s="106"/>
      <c r="NFW55" s="106"/>
      <c r="NFX55" s="106"/>
      <c r="NFY55" s="106"/>
      <c r="NFZ55" s="106"/>
      <c r="NGA55" s="106"/>
      <c r="NGB55" s="106"/>
      <c r="NGC55" s="106"/>
      <c r="NGD55" s="106"/>
      <c r="NGE55" s="106"/>
      <c r="NGF55" s="106"/>
      <c r="NGG55" s="106"/>
      <c r="NGH55" s="106"/>
      <c r="NGI55" s="106"/>
      <c r="NGJ55" s="106"/>
      <c r="NGK55" s="106"/>
      <c r="NGL55" s="106"/>
      <c r="NGM55" s="106"/>
      <c r="NGN55" s="106"/>
      <c r="NGO55" s="106"/>
      <c r="NGP55" s="106"/>
      <c r="NGQ55" s="106"/>
      <c r="NGR55" s="106"/>
      <c r="NGS55" s="106"/>
      <c r="NGT55" s="106"/>
      <c r="NGU55" s="106"/>
      <c r="NGV55" s="106"/>
      <c r="NGW55" s="106"/>
      <c r="NGX55" s="106"/>
      <c r="NGY55" s="106"/>
      <c r="NGZ55" s="106"/>
      <c r="NHA55" s="106"/>
      <c r="NHB55" s="106"/>
      <c r="NHC55" s="106"/>
      <c r="NHD55" s="106"/>
      <c r="NHE55" s="106"/>
      <c r="NHF55" s="106"/>
      <c r="NHG55" s="106"/>
      <c r="NHH55" s="106"/>
      <c r="NHI55" s="106"/>
      <c r="NHJ55" s="106"/>
      <c r="NHK55" s="106"/>
      <c r="NHL55" s="106"/>
      <c r="NHM55" s="106"/>
      <c r="NHN55" s="106"/>
      <c r="NHO55" s="106"/>
      <c r="NHP55" s="106"/>
      <c r="NHQ55" s="106"/>
      <c r="NHR55" s="106"/>
      <c r="NHS55" s="106"/>
      <c r="NHT55" s="106"/>
      <c r="NHU55" s="106"/>
      <c r="NHV55" s="106"/>
      <c r="NHW55" s="106"/>
      <c r="NHX55" s="106"/>
      <c r="NHY55" s="106"/>
      <c r="NHZ55" s="106"/>
      <c r="NIA55" s="106"/>
      <c r="NIB55" s="106"/>
      <c r="NIC55" s="106"/>
      <c r="NID55" s="106"/>
      <c r="NIE55" s="106"/>
      <c r="NIF55" s="106"/>
      <c r="NIG55" s="106"/>
      <c r="NIH55" s="106"/>
      <c r="NII55" s="106"/>
      <c r="NIJ55" s="106"/>
      <c r="NIK55" s="106"/>
      <c r="NIL55" s="106"/>
      <c r="NIM55" s="106"/>
      <c r="NIN55" s="106"/>
      <c r="NIO55" s="106"/>
      <c r="NIP55" s="106"/>
      <c r="NIQ55" s="106"/>
      <c r="NIR55" s="106"/>
      <c r="NIS55" s="106"/>
      <c r="NIT55" s="106"/>
      <c r="NIU55" s="106"/>
      <c r="NIV55" s="106"/>
      <c r="NIW55" s="106"/>
      <c r="NIX55" s="106"/>
      <c r="NIY55" s="106"/>
      <c r="NIZ55" s="106"/>
      <c r="NJA55" s="106"/>
      <c r="NJB55" s="106"/>
      <c r="NJC55" s="106"/>
      <c r="NJD55" s="106"/>
      <c r="NJE55" s="106"/>
      <c r="NJF55" s="106"/>
      <c r="NJG55" s="106"/>
      <c r="NJH55" s="106"/>
      <c r="NJI55" s="106"/>
      <c r="NJJ55" s="106"/>
      <c r="NJK55" s="106"/>
      <c r="NJL55" s="106"/>
      <c r="NJM55" s="106"/>
      <c r="NJN55" s="106"/>
      <c r="NJO55" s="106"/>
      <c r="NJP55" s="106"/>
      <c r="NJQ55" s="106"/>
      <c r="NJR55" s="106"/>
      <c r="NJS55" s="106"/>
      <c r="NJT55" s="106"/>
      <c r="NJU55" s="106"/>
      <c r="NJV55" s="106"/>
      <c r="NJW55" s="106"/>
      <c r="NJX55" s="106"/>
      <c r="NJY55" s="106"/>
      <c r="NJZ55" s="106"/>
      <c r="NKA55" s="106"/>
      <c r="NKB55" s="106"/>
      <c r="NKC55" s="106"/>
      <c r="NKD55" s="106"/>
      <c r="NKE55" s="106"/>
      <c r="NKF55" s="106"/>
      <c r="NKG55" s="106"/>
      <c r="NKH55" s="106"/>
      <c r="NKI55" s="106"/>
      <c r="NKJ55" s="106"/>
      <c r="NKK55" s="106"/>
      <c r="NKL55" s="106"/>
      <c r="NKM55" s="106"/>
      <c r="NKN55" s="106"/>
      <c r="NKO55" s="106"/>
      <c r="NKP55" s="106"/>
      <c r="NKQ55" s="106"/>
      <c r="NKR55" s="106"/>
      <c r="NKS55" s="106"/>
      <c r="NKT55" s="106"/>
      <c r="NKU55" s="106"/>
      <c r="NKV55" s="106"/>
      <c r="NKW55" s="106"/>
      <c r="NKX55" s="106"/>
      <c r="NKY55" s="106"/>
      <c r="NKZ55" s="106"/>
      <c r="NLA55" s="106"/>
      <c r="NLB55" s="106"/>
      <c r="NLC55" s="106"/>
      <c r="NLD55" s="106"/>
      <c r="NLE55" s="106"/>
      <c r="NLF55" s="106"/>
      <c r="NLG55" s="106"/>
      <c r="NLH55" s="106"/>
      <c r="NLI55" s="106"/>
      <c r="NLJ55" s="106"/>
      <c r="NLK55" s="106"/>
      <c r="NLL55" s="106"/>
      <c r="NLM55" s="106"/>
      <c r="NLN55" s="106"/>
      <c r="NLO55" s="106"/>
      <c r="NLP55" s="106"/>
      <c r="NLQ55" s="106"/>
      <c r="NLR55" s="106"/>
      <c r="NLS55" s="106"/>
      <c r="NLT55" s="106"/>
      <c r="NLU55" s="106"/>
      <c r="NLV55" s="106"/>
      <c r="NLW55" s="106"/>
      <c r="NLX55" s="106"/>
      <c r="NLY55" s="106"/>
      <c r="NLZ55" s="106"/>
      <c r="NMA55" s="106"/>
      <c r="NMB55" s="106"/>
      <c r="NMC55" s="106"/>
      <c r="NMD55" s="106"/>
      <c r="NME55" s="106"/>
      <c r="NMF55" s="106"/>
      <c r="NMG55" s="106"/>
      <c r="NMH55" s="106"/>
      <c r="NMI55" s="106"/>
      <c r="NMJ55" s="106"/>
      <c r="NMK55" s="106"/>
      <c r="NML55" s="106"/>
      <c r="NMM55" s="106"/>
      <c r="NMN55" s="106"/>
      <c r="NMO55" s="106"/>
      <c r="NMP55" s="106"/>
      <c r="NMQ55" s="106"/>
      <c r="NMR55" s="106"/>
      <c r="NMS55" s="106"/>
      <c r="NMT55" s="106"/>
      <c r="NMU55" s="106"/>
      <c r="NMV55" s="106"/>
      <c r="NMW55" s="106"/>
      <c r="NMX55" s="106"/>
      <c r="NMY55" s="106"/>
      <c r="NMZ55" s="106"/>
      <c r="NNA55" s="106"/>
      <c r="NNB55" s="106"/>
      <c r="NNC55" s="106"/>
      <c r="NND55" s="106"/>
      <c r="NNE55" s="106"/>
      <c r="NNF55" s="106"/>
      <c r="NNG55" s="106"/>
      <c r="NNH55" s="106"/>
      <c r="NNI55" s="106"/>
      <c r="NNJ55" s="106"/>
      <c r="NNK55" s="106"/>
      <c r="NNL55" s="106"/>
      <c r="NNM55" s="106"/>
      <c r="NNN55" s="106"/>
      <c r="NNO55" s="106"/>
      <c r="NNP55" s="106"/>
      <c r="NNQ55" s="106"/>
      <c r="NNR55" s="106"/>
      <c r="NNS55" s="106"/>
      <c r="NNT55" s="106"/>
      <c r="NNU55" s="106"/>
      <c r="NNV55" s="106"/>
      <c r="NNW55" s="106"/>
      <c r="NNX55" s="106"/>
      <c r="NNY55" s="106"/>
      <c r="NNZ55" s="106"/>
      <c r="NOA55" s="106"/>
      <c r="NOB55" s="106"/>
      <c r="NOC55" s="106"/>
      <c r="NOD55" s="106"/>
      <c r="NOE55" s="106"/>
      <c r="NOF55" s="106"/>
      <c r="NOG55" s="106"/>
      <c r="NOH55" s="106"/>
      <c r="NOI55" s="106"/>
      <c r="NOJ55" s="106"/>
      <c r="NOK55" s="106"/>
      <c r="NOL55" s="106"/>
      <c r="NOM55" s="106"/>
      <c r="NON55" s="106"/>
      <c r="NOO55" s="106"/>
      <c r="NOP55" s="106"/>
      <c r="NOQ55" s="106"/>
      <c r="NOR55" s="106"/>
      <c r="NOS55" s="106"/>
      <c r="NOT55" s="106"/>
      <c r="NOU55" s="106"/>
      <c r="NOV55" s="106"/>
      <c r="NOW55" s="106"/>
      <c r="NOX55" s="106"/>
      <c r="NOY55" s="106"/>
      <c r="NOZ55" s="106"/>
      <c r="NPA55" s="106"/>
      <c r="NPB55" s="106"/>
      <c r="NPC55" s="106"/>
      <c r="NPD55" s="106"/>
      <c r="NPE55" s="106"/>
      <c r="NPF55" s="106"/>
      <c r="NPG55" s="106"/>
      <c r="NPH55" s="106"/>
      <c r="NPI55" s="106"/>
      <c r="NPJ55" s="106"/>
      <c r="NPK55" s="106"/>
      <c r="NPL55" s="106"/>
      <c r="NPM55" s="106"/>
      <c r="NPN55" s="106"/>
      <c r="NPO55" s="106"/>
      <c r="NPP55" s="106"/>
      <c r="NPQ55" s="106"/>
      <c r="NPR55" s="106"/>
      <c r="NPS55" s="106"/>
      <c r="NPT55" s="106"/>
      <c r="NPU55" s="106"/>
      <c r="NPV55" s="106"/>
      <c r="NPW55" s="106"/>
      <c r="NPX55" s="106"/>
      <c r="NPY55" s="106"/>
      <c r="NPZ55" s="106"/>
      <c r="NQA55" s="106"/>
      <c r="NQB55" s="106"/>
      <c r="NQC55" s="106"/>
      <c r="NQD55" s="106"/>
      <c r="NQE55" s="106"/>
      <c r="NQF55" s="106"/>
      <c r="NQG55" s="106"/>
      <c r="NQH55" s="106"/>
      <c r="NQI55" s="106"/>
      <c r="NQJ55" s="106"/>
      <c r="NQK55" s="106"/>
      <c r="NQL55" s="106"/>
      <c r="NQM55" s="106"/>
      <c r="NQN55" s="106"/>
      <c r="NQO55" s="106"/>
      <c r="NQP55" s="106"/>
      <c r="NQQ55" s="106"/>
      <c r="NQR55" s="106"/>
      <c r="NQS55" s="106"/>
      <c r="NQT55" s="106"/>
      <c r="NQU55" s="106"/>
      <c r="NQV55" s="106"/>
      <c r="NQW55" s="106"/>
      <c r="NQX55" s="106"/>
      <c r="NQY55" s="106"/>
      <c r="NQZ55" s="106"/>
      <c r="NRA55" s="106"/>
      <c r="NRB55" s="106"/>
      <c r="NRC55" s="106"/>
      <c r="NRD55" s="106"/>
      <c r="NRE55" s="106"/>
      <c r="NRF55" s="106"/>
      <c r="NRG55" s="106"/>
      <c r="NRH55" s="106"/>
      <c r="NRI55" s="106"/>
      <c r="NRJ55" s="106"/>
      <c r="NRK55" s="106"/>
      <c r="NRL55" s="106"/>
      <c r="NRM55" s="106"/>
      <c r="NRN55" s="106"/>
      <c r="NRO55" s="106"/>
      <c r="NRP55" s="106"/>
      <c r="NRQ55" s="106"/>
      <c r="NRR55" s="106"/>
      <c r="NRS55" s="106"/>
      <c r="NRT55" s="106"/>
      <c r="NRU55" s="106"/>
      <c r="NRV55" s="106"/>
      <c r="NRW55" s="106"/>
      <c r="NRX55" s="106"/>
      <c r="NRY55" s="106"/>
      <c r="NRZ55" s="106"/>
      <c r="NSA55" s="106"/>
      <c r="NSB55" s="106"/>
      <c r="NSC55" s="106"/>
      <c r="NSD55" s="106"/>
      <c r="NSE55" s="106"/>
      <c r="NSF55" s="106"/>
      <c r="NSG55" s="106"/>
      <c r="NSH55" s="106"/>
      <c r="NSI55" s="106"/>
      <c r="NSJ55" s="106"/>
      <c r="NSK55" s="106"/>
      <c r="NSL55" s="106"/>
      <c r="NSM55" s="106"/>
      <c r="NSN55" s="106"/>
      <c r="NSO55" s="106"/>
      <c r="NSP55" s="106"/>
      <c r="NSQ55" s="106"/>
      <c r="NSR55" s="106"/>
      <c r="NSS55" s="106"/>
      <c r="NST55" s="106"/>
      <c r="NSU55" s="106"/>
      <c r="NSV55" s="106"/>
      <c r="NSW55" s="106"/>
      <c r="NSX55" s="106"/>
      <c r="NSY55" s="106"/>
      <c r="NSZ55" s="106"/>
      <c r="NTA55" s="106"/>
      <c r="NTB55" s="106"/>
      <c r="NTC55" s="106"/>
      <c r="NTD55" s="106"/>
      <c r="NTE55" s="106"/>
      <c r="NTF55" s="106"/>
      <c r="NTG55" s="106"/>
      <c r="NTH55" s="106"/>
      <c r="NTI55" s="106"/>
      <c r="NTJ55" s="106"/>
      <c r="NTK55" s="106"/>
      <c r="NTL55" s="106"/>
      <c r="NTM55" s="106"/>
      <c r="NTN55" s="106"/>
      <c r="NTO55" s="106"/>
      <c r="NTP55" s="106"/>
      <c r="NTQ55" s="106"/>
      <c r="NTR55" s="106"/>
      <c r="NTS55" s="106"/>
      <c r="NTT55" s="106"/>
      <c r="NTU55" s="106"/>
      <c r="NTV55" s="106"/>
      <c r="NTW55" s="106"/>
      <c r="NTX55" s="106"/>
      <c r="NTY55" s="106"/>
      <c r="NTZ55" s="106"/>
      <c r="NUA55" s="106"/>
      <c r="NUB55" s="106"/>
      <c r="NUC55" s="106"/>
      <c r="NUD55" s="106"/>
      <c r="NUE55" s="106"/>
      <c r="NUF55" s="106"/>
      <c r="NUG55" s="106"/>
      <c r="NUH55" s="106"/>
      <c r="NUI55" s="106"/>
      <c r="NUJ55" s="106"/>
      <c r="NUK55" s="106"/>
      <c r="NUL55" s="106"/>
      <c r="NUM55" s="106"/>
      <c r="NUN55" s="106"/>
      <c r="NUO55" s="106"/>
      <c r="NUP55" s="106"/>
      <c r="NUQ55" s="106"/>
      <c r="NUR55" s="106"/>
      <c r="NUS55" s="106"/>
      <c r="NUT55" s="106"/>
      <c r="NUU55" s="106"/>
      <c r="NUV55" s="106"/>
      <c r="NUW55" s="106"/>
      <c r="NUX55" s="106"/>
      <c r="NUY55" s="106"/>
      <c r="NUZ55" s="106"/>
      <c r="NVA55" s="106"/>
      <c r="NVB55" s="106"/>
      <c r="NVC55" s="106"/>
      <c r="NVD55" s="106"/>
      <c r="NVE55" s="106"/>
      <c r="NVF55" s="106"/>
      <c r="NVG55" s="106"/>
      <c r="NVH55" s="106"/>
      <c r="NVI55" s="106"/>
      <c r="NVJ55" s="106"/>
      <c r="NVK55" s="106"/>
      <c r="NVL55" s="106"/>
      <c r="NVM55" s="106"/>
      <c r="NVN55" s="106"/>
      <c r="NVO55" s="106"/>
      <c r="NVP55" s="106"/>
      <c r="NVQ55" s="106"/>
      <c r="NVR55" s="106"/>
      <c r="NVS55" s="106"/>
      <c r="NVT55" s="106"/>
      <c r="NVU55" s="106"/>
      <c r="NVV55" s="106"/>
      <c r="NVW55" s="106"/>
      <c r="NVX55" s="106"/>
      <c r="NVY55" s="106"/>
      <c r="NVZ55" s="106"/>
      <c r="NWA55" s="106"/>
      <c r="NWB55" s="106"/>
      <c r="NWC55" s="106"/>
      <c r="NWD55" s="106"/>
      <c r="NWE55" s="106"/>
      <c r="NWF55" s="106"/>
      <c r="NWG55" s="106"/>
      <c r="NWH55" s="106"/>
      <c r="NWI55" s="106"/>
      <c r="NWJ55" s="106"/>
      <c r="NWK55" s="106"/>
      <c r="NWL55" s="106"/>
      <c r="NWM55" s="106"/>
      <c r="NWN55" s="106"/>
      <c r="NWO55" s="106"/>
      <c r="NWP55" s="106"/>
      <c r="NWQ55" s="106"/>
      <c r="NWR55" s="106"/>
      <c r="NWS55" s="106"/>
      <c r="NWT55" s="106"/>
      <c r="NWU55" s="106"/>
      <c r="NWV55" s="106"/>
      <c r="NWW55" s="106"/>
      <c r="NWX55" s="106"/>
      <c r="NWY55" s="106"/>
      <c r="NWZ55" s="106"/>
      <c r="NXA55" s="106"/>
      <c r="NXB55" s="106"/>
      <c r="NXC55" s="106"/>
      <c r="NXD55" s="106"/>
      <c r="NXE55" s="106"/>
      <c r="NXF55" s="106"/>
      <c r="NXG55" s="106"/>
      <c r="NXH55" s="106"/>
      <c r="NXI55" s="106"/>
      <c r="NXJ55" s="106"/>
      <c r="NXK55" s="106"/>
      <c r="NXL55" s="106"/>
      <c r="NXM55" s="106"/>
      <c r="NXN55" s="106"/>
      <c r="NXO55" s="106"/>
      <c r="NXP55" s="106"/>
      <c r="NXQ55" s="106"/>
      <c r="NXR55" s="106"/>
      <c r="NXS55" s="106"/>
      <c r="NXT55" s="106"/>
      <c r="NXU55" s="106"/>
      <c r="NXV55" s="106"/>
      <c r="NXW55" s="106"/>
      <c r="NXX55" s="106"/>
      <c r="NXY55" s="106"/>
      <c r="NXZ55" s="106"/>
      <c r="NYA55" s="106"/>
      <c r="NYB55" s="106"/>
      <c r="NYC55" s="106"/>
      <c r="NYD55" s="106"/>
      <c r="NYE55" s="106"/>
      <c r="NYF55" s="106"/>
      <c r="NYG55" s="106"/>
      <c r="NYH55" s="106"/>
      <c r="NYI55" s="106"/>
      <c r="NYJ55" s="106"/>
      <c r="NYK55" s="106"/>
      <c r="NYL55" s="106"/>
      <c r="NYM55" s="106"/>
      <c r="NYN55" s="106"/>
      <c r="NYO55" s="106"/>
      <c r="NYP55" s="106"/>
      <c r="NYQ55" s="106"/>
      <c r="NYR55" s="106"/>
      <c r="NYS55" s="106"/>
      <c r="NYT55" s="106"/>
      <c r="NYU55" s="106"/>
      <c r="NYV55" s="106"/>
      <c r="NYW55" s="106"/>
      <c r="NYX55" s="106"/>
      <c r="NYY55" s="106"/>
      <c r="NYZ55" s="106"/>
      <c r="NZA55" s="106"/>
      <c r="NZB55" s="106"/>
      <c r="NZC55" s="106"/>
      <c r="NZD55" s="106"/>
      <c r="NZE55" s="106"/>
      <c r="NZF55" s="106"/>
      <c r="NZG55" s="106"/>
      <c r="NZH55" s="106"/>
      <c r="NZI55" s="106"/>
      <c r="NZJ55" s="106"/>
      <c r="NZK55" s="106"/>
      <c r="NZL55" s="106"/>
      <c r="NZM55" s="106"/>
      <c r="NZN55" s="106"/>
      <c r="NZO55" s="106"/>
      <c r="NZP55" s="106"/>
      <c r="NZQ55" s="106"/>
      <c r="NZR55" s="106"/>
      <c r="NZS55" s="106"/>
      <c r="NZT55" s="106"/>
      <c r="NZU55" s="106"/>
      <c r="NZV55" s="106"/>
      <c r="NZW55" s="106"/>
      <c r="NZX55" s="106"/>
      <c r="NZY55" s="106"/>
      <c r="NZZ55" s="106"/>
      <c r="OAA55" s="106"/>
      <c r="OAB55" s="106"/>
      <c r="OAC55" s="106"/>
      <c r="OAD55" s="106"/>
      <c r="OAE55" s="106"/>
      <c r="OAF55" s="106"/>
      <c r="OAG55" s="106"/>
      <c r="OAH55" s="106"/>
      <c r="OAI55" s="106"/>
      <c r="OAJ55" s="106"/>
      <c r="OAK55" s="106"/>
      <c r="OAL55" s="106"/>
      <c r="OAM55" s="106"/>
      <c r="OAN55" s="106"/>
      <c r="OAO55" s="106"/>
      <c r="OAP55" s="106"/>
      <c r="OAQ55" s="106"/>
      <c r="OAR55" s="106"/>
      <c r="OAS55" s="106"/>
      <c r="OAT55" s="106"/>
      <c r="OAU55" s="106"/>
      <c r="OAV55" s="106"/>
      <c r="OAW55" s="106"/>
      <c r="OAX55" s="106"/>
      <c r="OAY55" s="106"/>
      <c r="OAZ55" s="106"/>
      <c r="OBA55" s="106"/>
      <c r="OBB55" s="106"/>
      <c r="OBC55" s="106"/>
      <c r="OBD55" s="106"/>
      <c r="OBE55" s="106"/>
      <c r="OBF55" s="106"/>
      <c r="OBG55" s="106"/>
      <c r="OBH55" s="106"/>
      <c r="OBI55" s="106"/>
      <c r="OBJ55" s="106"/>
      <c r="OBK55" s="106"/>
      <c r="OBL55" s="106"/>
      <c r="OBM55" s="106"/>
      <c r="OBN55" s="106"/>
      <c r="OBO55" s="106"/>
      <c r="OBP55" s="106"/>
      <c r="OBQ55" s="106"/>
      <c r="OBR55" s="106"/>
      <c r="OBS55" s="106"/>
      <c r="OBT55" s="106"/>
      <c r="OBU55" s="106"/>
      <c r="OBV55" s="106"/>
      <c r="OBW55" s="106"/>
      <c r="OBX55" s="106"/>
      <c r="OBY55" s="106"/>
      <c r="OBZ55" s="106"/>
      <c r="OCA55" s="106"/>
      <c r="OCB55" s="106"/>
      <c r="OCC55" s="106"/>
      <c r="OCD55" s="106"/>
      <c r="OCE55" s="106"/>
      <c r="OCF55" s="106"/>
      <c r="OCG55" s="106"/>
      <c r="OCH55" s="106"/>
      <c r="OCI55" s="106"/>
      <c r="OCJ55" s="106"/>
      <c r="OCK55" s="106"/>
      <c r="OCL55" s="106"/>
      <c r="OCM55" s="106"/>
      <c r="OCN55" s="106"/>
      <c r="OCO55" s="106"/>
      <c r="OCP55" s="106"/>
      <c r="OCQ55" s="106"/>
      <c r="OCR55" s="106"/>
      <c r="OCS55" s="106"/>
      <c r="OCT55" s="106"/>
      <c r="OCU55" s="106"/>
      <c r="OCV55" s="106"/>
      <c r="OCW55" s="106"/>
      <c r="OCX55" s="106"/>
      <c r="OCY55" s="106"/>
      <c r="OCZ55" s="106"/>
      <c r="ODA55" s="106"/>
      <c r="ODB55" s="106"/>
      <c r="ODC55" s="106"/>
      <c r="ODD55" s="106"/>
      <c r="ODE55" s="106"/>
      <c r="ODF55" s="106"/>
      <c r="ODG55" s="106"/>
      <c r="ODH55" s="106"/>
      <c r="ODI55" s="106"/>
      <c r="ODJ55" s="106"/>
      <c r="ODK55" s="106"/>
      <c r="ODL55" s="106"/>
      <c r="ODM55" s="106"/>
      <c r="ODN55" s="106"/>
      <c r="ODO55" s="106"/>
      <c r="ODP55" s="106"/>
      <c r="ODQ55" s="106"/>
      <c r="ODR55" s="106"/>
      <c r="ODS55" s="106"/>
      <c r="ODT55" s="106"/>
      <c r="ODU55" s="106"/>
      <c r="ODV55" s="106"/>
      <c r="ODW55" s="106"/>
      <c r="ODX55" s="106"/>
      <c r="ODY55" s="106"/>
      <c r="ODZ55" s="106"/>
      <c r="OEA55" s="106"/>
      <c r="OEB55" s="106"/>
      <c r="OEC55" s="106"/>
      <c r="OED55" s="106"/>
      <c r="OEE55" s="106"/>
      <c r="OEF55" s="106"/>
      <c r="OEG55" s="106"/>
      <c r="OEH55" s="106"/>
      <c r="OEI55" s="106"/>
      <c r="OEJ55" s="106"/>
      <c r="OEK55" s="106"/>
      <c r="OEL55" s="106"/>
      <c r="OEM55" s="106"/>
      <c r="OEN55" s="106"/>
      <c r="OEO55" s="106"/>
      <c r="OEP55" s="106"/>
      <c r="OEQ55" s="106"/>
      <c r="OER55" s="106"/>
      <c r="OES55" s="106"/>
      <c r="OET55" s="106"/>
      <c r="OEU55" s="106"/>
      <c r="OEV55" s="106"/>
      <c r="OEW55" s="106"/>
      <c r="OEX55" s="106"/>
      <c r="OEY55" s="106"/>
      <c r="OEZ55" s="106"/>
      <c r="OFA55" s="106"/>
      <c r="OFB55" s="106"/>
      <c r="OFC55" s="106"/>
      <c r="OFD55" s="106"/>
      <c r="OFE55" s="106"/>
      <c r="OFF55" s="106"/>
      <c r="OFG55" s="106"/>
      <c r="OFH55" s="106"/>
      <c r="OFI55" s="106"/>
      <c r="OFJ55" s="106"/>
      <c r="OFK55" s="106"/>
      <c r="OFL55" s="106"/>
      <c r="OFM55" s="106"/>
      <c r="OFN55" s="106"/>
      <c r="OFO55" s="106"/>
      <c r="OFP55" s="106"/>
      <c r="OFQ55" s="106"/>
      <c r="OFR55" s="106"/>
      <c r="OFS55" s="106"/>
      <c r="OFT55" s="106"/>
      <c r="OFU55" s="106"/>
      <c r="OFV55" s="106"/>
      <c r="OFW55" s="106"/>
      <c r="OFX55" s="106"/>
      <c r="OFY55" s="106"/>
      <c r="OFZ55" s="106"/>
      <c r="OGA55" s="106"/>
      <c r="OGB55" s="106"/>
      <c r="OGC55" s="106"/>
      <c r="OGD55" s="106"/>
      <c r="OGE55" s="106"/>
      <c r="OGF55" s="106"/>
      <c r="OGG55" s="106"/>
      <c r="OGH55" s="106"/>
      <c r="OGI55" s="106"/>
      <c r="OGJ55" s="106"/>
      <c r="OGK55" s="106"/>
      <c r="OGL55" s="106"/>
      <c r="OGM55" s="106"/>
      <c r="OGN55" s="106"/>
      <c r="OGO55" s="106"/>
      <c r="OGP55" s="106"/>
      <c r="OGQ55" s="106"/>
      <c r="OGR55" s="106"/>
      <c r="OGS55" s="106"/>
      <c r="OGT55" s="106"/>
      <c r="OGU55" s="106"/>
      <c r="OGV55" s="106"/>
      <c r="OGW55" s="106"/>
      <c r="OGX55" s="106"/>
      <c r="OGY55" s="106"/>
      <c r="OGZ55" s="106"/>
      <c r="OHA55" s="106"/>
      <c r="OHB55" s="106"/>
      <c r="OHC55" s="106"/>
      <c r="OHD55" s="106"/>
      <c r="OHE55" s="106"/>
      <c r="OHF55" s="106"/>
      <c r="OHG55" s="106"/>
      <c r="OHH55" s="106"/>
      <c r="OHI55" s="106"/>
      <c r="OHJ55" s="106"/>
      <c r="OHK55" s="106"/>
      <c r="OHL55" s="106"/>
      <c r="OHM55" s="106"/>
      <c r="OHN55" s="106"/>
      <c r="OHO55" s="106"/>
      <c r="OHP55" s="106"/>
      <c r="OHQ55" s="106"/>
      <c r="OHR55" s="106"/>
      <c r="OHS55" s="106"/>
      <c r="OHT55" s="106"/>
      <c r="OHU55" s="106"/>
      <c r="OHV55" s="106"/>
      <c r="OHW55" s="106"/>
      <c r="OHX55" s="106"/>
      <c r="OHY55" s="106"/>
      <c r="OHZ55" s="106"/>
      <c r="OIA55" s="106"/>
      <c r="OIB55" s="106"/>
      <c r="OIC55" s="106"/>
      <c r="OID55" s="106"/>
      <c r="OIE55" s="106"/>
      <c r="OIF55" s="106"/>
      <c r="OIG55" s="106"/>
      <c r="OIH55" s="106"/>
      <c r="OII55" s="106"/>
      <c r="OIJ55" s="106"/>
      <c r="OIK55" s="106"/>
      <c r="OIL55" s="106"/>
      <c r="OIM55" s="106"/>
      <c r="OIN55" s="106"/>
      <c r="OIO55" s="106"/>
      <c r="OIP55" s="106"/>
      <c r="OIQ55" s="106"/>
      <c r="OIR55" s="106"/>
      <c r="OIS55" s="106"/>
      <c r="OIT55" s="106"/>
      <c r="OIU55" s="106"/>
      <c r="OIV55" s="106"/>
      <c r="OIW55" s="106"/>
      <c r="OIX55" s="106"/>
      <c r="OIY55" s="106"/>
      <c r="OIZ55" s="106"/>
      <c r="OJA55" s="106"/>
      <c r="OJB55" s="106"/>
      <c r="OJC55" s="106"/>
      <c r="OJD55" s="106"/>
      <c r="OJE55" s="106"/>
      <c r="OJF55" s="106"/>
      <c r="OJG55" s="106"/>
      <c r="OJH55" s="106"/>
      <c r="OJI55" s="106"/>
      <c r="OJJ55" s="106"/>
      <c r="OJK55" s="106"/>
      <c r="OJL55" s="106"/>
      <c r="OJM55" s="106"/>
      <c r="OJN55" s="106"/>
      <c r="OJO55" s="106"/>
      <c r="OJP55" s="106"/>
      <c r="OJQ55" s="106"/>
      <c r="OJR55" s="106"/>
      <c r="OJS55" s="106"/>
      <c r="OJT55" s="106"/>
      <c r="OJU55" s="106"/>
      <c r="OJV55" s="106"/>
      <c r="OJW55" s="106"/>
      <c r="OJX55" s="106"/>
      <c r="OJY55" s="106"/>
      <c r="OJZ55" s="106"/>
      <c r="OKA55" s="106"/>
      <c r="OKB55" s="106"/>
      <c r="OKC55" s="106"/>
      <c r="OKD55" s="106"/>
      <c r="OKE55" s="106"/>
      <c r="OKF55" s="106"/>
      <c r="OKG55" s="106"/>
      <c r="OKH55" s="106"/>
      <c r="OKI55" s="106"/>
      <c r="OKJ55" s="106"/>
      <c r="OKK55" s="106"/>
      <c r="OKL55" s="106"/>
      <c r="OKM55" s="106"/>
      <c r="OKN55" s="106"/>
      <c r="OKO55" s="106"/>
      <c r="OKP55" s="106"/>
      <c r="OKQ55" s="106"/>
      <c r="OKR55" s="106"/>
      <c r="OKS55" s="106"/>
      <c r="OKT55" s="106"/>
      <c r="OKU55" s="106"/>
      <c r="OKV55" s="106"/>
      <c r="OKW55" s="106"/>
      <c r="OKX55" s="106"/>
      <c r="OKY55" s="106"/>
      <c r="OKZ55" s="106"/>
      <c r="OLA55" s="106"/>
      <c r="OLB55" s="106"/>
      <c r="OLC55" s="106"/>
      <c r="OLD55" s="106"/>
      <c r="OLE55" s="106"/>
      <c r="OLF55" s="106"/>
      <c r="OLG55" s="106"/>
      <c r="OLH55" s="106"/>
      <c r="OLI55" s="106"/>
      <c r="OLJ55" s="106"/>
      <c r="OLK55" s="106"/>
      <c r="OLL55" s="106"/>
      <c r="OLM55" s="106"/>
      <c r="OLN55" s="106"/>
      <c r="OLO55" s="106"/>
      <c r="OLP55" s="106"/>
      <c r="OLQ55" s="106"/>
      <c r="OLR55" s="106"/>
      <c r="OLS55" s="106"/>
      <c r="OLT55" s="106"/>
      <c r="OLU55" s="106"/>
      <c r="OLV55" s="106"/>
      <c r="OLW55" s="106"/>
      <c r="OLX55" s="106"/>
      <c r="OLY55" s="106"/>
      <c r="OLZ55" s="106"/>
      <c r="OMA55" s="106"/>
      <c r="OMB55" s="106"/>
      <c r="OMC55" s="106"/>
      <c r="OMD55" s="106"/>
      <c r="OME55" s="106"/>
      <c r="OMF55" s="106"/>
      <c r="OMG55" s="106"/>
      <c r="OMH55" s="106"/>
      <c r="OMI55" s="106"/>
      <c r="OMJ55" s="106"/>
      <c r="OMK55" s="106"/>
      <c r="OML55" s="106"/>
      <c r="OMM55" s="106"/>
      <c r="OMN55" s="106"/>
      <c r="OMO55" s="106"/>
      <c r="OMP55" s="106"/>
      <c r="OMQ55" s="106"/>
      <c r="OMR55" s="106"/>
      <c r="OMS55" s="106"/>
      <c r="OMT55" s="106"/>
      <c r="OMU55" s="106"/>
      <c r="OMV55" s="106"/>
      <c r="OMW55" s="106"/>
      <c r="OMX55" s="106"/>
      <c r="OMY55" s="106"/>
      <c r="OMZ55" s="106"/>
      <c r="ONA55" s="106"/>
      <c r="ONB55" s="106"/>
      <c r="ONC55" s="106"/>
      <c r="OND55" s="106"/>
      <c r="ONE55" s="106"/>
      <c r="ONF55" s="106"/>
      <c r="ONG55" s="106"/>
      <c r="ONH55" s="106"/>
      <c r="ONI55" s="106"/>
      <c r="ONJ55" s="106"/>
      <c r="ONK55" s="106"/>
      <c r="ONL55" s="106"/>
      <c r="ONM55" s="106"/>
      <c r="ONN55" s="106"/>
      <c r="ONO55" s="106"/>
      <c r="ONP55" s="106"/>
      <c r="ONQ55" s="106"/>
      <c r="ONR55" s="106"/>
      <c r="ONS55" s="106"/>
      <c r="ONT55" s="106"/>
      <c r="ONU55" s="106"/>
      <c r="ONV55" s="106"/>
      <c r="ONW55" s="106"/>
      <c r="ONX55" s="106"/>
      <c r="ONY55" s="106"/>
      <c r="ONZ55" s="106"/>
      <c r="OOA55" s="106"/>
      <c r="OOB55" s="106"/>
      <c r="OOC55" s="106"/>
      <c r="OOD55" s="106"/>
      <c r="OOE55" s="106"/>
      <c r="OOF55" s="106"/>
      <c r="OOG55" s="106"/>
      <c r="OOH55" s="106"/>
      <c r="OOI55" s="106"/>
      <c r="OOJ55" s="106"/>
      <c r="OOK55" s="106"/>
      <c r="OOL55" s="106"/>
      <c r="OOM55" s="106"/>
      <c r="OON55" s="106"/>
      <c r="OOO55" s="106"/>
      <c r="OOP55" s="106"/>
      <c r="OOQ55" s="106"/>
      <c r="OOR55" s="106"/>
      <c r="OOS55" s="106"/>
      <c r="OOT55" s="106"/>
      <c r="OOU55" s="106"/>
      <c r="OOV55" s="106"/>
      <c r="OOW55" s="106"/>
      <c r="OOX55" s="106"/>
      <c r="OOY55" s="106"/>
      <c r="OOZ55" s="106"/>
      <c r="OPA55" s="106"/>
      <c r="OPB55" s="106"/>
      <c r="OPC55" s="106"/>
      <c r="OPD55" s="106"/>
      <c r="OPE55" s="106"/>
      <c r="OPF55" s="106"/>
      <c r="OPG55" s="106"/>
      <c r="OPH55" s="106"/>
      <c r="OPI55" s="106"/>
      <c r="OPJ55" s="106"/>
      <c r="OPK55" s="106"/>
      <c r="OPL55" s="106"/>
      <c r="OPM55" s="106"/>
      <c r="OPN55" s="106"/>
      <c r="OPO55" s="106"/>
      <c r="OPP55" s="106"/>
      <c r="OPQ55" s="106"/>
      <c r="OPR55" s="106"/>
      <c r="OPS55" s="106"/>
      <c r="OPT55" s="106"/>
      <c r="OPU55" s="106"/>
      <c r="OPV55" s="106"/>
      <c r="OPW55" s="106"/>
      <c r="OPX55" s="106"/>
      <c r="OPY55" s="106"/>
      <c r="OPZ55" s="106"/>
      <c r="OQA55" s="106"/>
      <c r="OQB55" s="106"/>
      <c r="OQC55" s="106"/>
      <c r="OQD55" s="106"/>
      <c r="OQE55" s="106"/>
      <c r="OQF55" s="106"/>
      <c r="OQG55" s="106"/>
      <c r="OQH55" s="106"/>
      <c r="OQI55" s="106"/>
      <c r="OQJ55" s="106"/>
      <c r="OQK55" s="106"/>
      <c r="OQL55" s="106"/>
      <c r="OQM55" s="106"/>
      <c r="OQN55" s="106"/>
      <c r="OQO55" s="106"/>
      <c r="OQP55" s="106"/>
      <c r="OQQ55" s="106"/>
      <c r="OQR55" s="106"/>
      <c r="OQS55" s="106"/>
      <c r="OQT55" s="106"/>
      <c r="OQU55" s="106"/>
      <c r="OQV55" s="106"/>
      <c r="OQW55" s="106"/>
      <c r="OQX55" s="106"/>
      <c r="OQY55" s="106"/>
      <c r="OQZ55" s="106"/>
      <c r="ORA55" s="106"/>
      <c r="ORB55" s="106"/>
      <c r="ORC55" s="106"/>
      <c r="ORD55" s="106"/>
      <c r="ORE55" s="106"/>
      <c r="ORF55" s="106"/>
      <c r="ORG55" s="106"/>
      <c r="ORH55" s="106"/>
      <c r="ORI55" s="106"/>
      <c r="ORJ55" s="106"/>
      <c r="ORK55" s="106"/>
      <c r="ORL55" s="106"/>
      <c r="ORM55" s="106"/>
      <c r="ORN55" s="106"/>
      <c r="ORO55" s="106"/>
      <c r="ORP55" s="106"/>
      <c r="ORQ55" s="106"/>
      <c r="ORR55" s="106"/>
      <c r="ORS55" s="106"/>
      <c r="ORT55" s="106"/>
      <c r="ORU55" s="106"/>
      <c r="ORV55" s="106"/>
      <c r="ORW55" s="106"/>
      <c r="ORX55" s="106"/>
      <c r="ORY55" s="106"/>
      <c r="ORZ55" s="106"/>
      <c r="OSA55" s="106"/>
      <c r="OSB55" s="106"/>
      <c r="OSC55" s="106"/>
      <c r="OSD55" s="106"/>
      <c r="OSE55" s="106"/>
      <c r="OSF55" s="106"/>
      <c r="OSG55" s="106"/>
      <c r="OSH55" s="106"/>
      <c r="OSI55" s="106"/>
      <c r="OSJ55" s="106"/>
      <c r="OSK55" s="106"/>
      <c r="OSL55" s="106"/>
      <c r="OSM55" s="106"/>
      <c r="OSN55" s="106"/>
      <c r="OSO55" s="106"/>
      <c r="OSP55" s="106"/>
      <c r="OSQ55" s="106"/>
      <c r="OSR55" s="106"/>
      <c r="OSS55" s="106"/>
      <c r="OST55" s="106"/>
      <c r="OSU55" s="106"/>
      <c r="OSV55" s="106"/>
      <c r="OSW55" s="106"/>
      <c r="OSX55" s="106"/>
      <c r="OSY55" s="106"/>
      <c r="OSZ55" s="106"/>
      <c r="OTA55" s="106"/>
      <c r="OTB55" s="106"/>
      <c r="OTC55" s="106"/>
      <c r="OTD55" s="106"/>
      <c r="OTE55" s="106"/>
      <c r="OTF55" s="106"/>
      <c r="OTG55" s="106"/>
      <c r="OTH55" s="106"/>
      <c r="OTI55" s="106"/>
      <c r="OTJ55" s="106"/>
      <c r="OTK55" s="106"/>
      <c r="OTL55" s="106"/>
      <c r="OTM55" s="106"/>
      <c r="OTN55" s="106"/>
      <c r="OTO55" s="106"/>
      <c r="OTP55" s="106"/>
      <c r="OTQ55" s="106"/>
      <c r="OTR55" s="106"/>
      <c r="OTS55" s="106"/>
      <c r="OTT55" s="106"/>
      <c r="OTU55" s="106"/>
      <c r="OTV55" s="106"/>
      <c r="OTW55" s="106"/>
      <c r="OTX55" s="106"/>
      <c r="OTY55" s="106"/>
      <c r="OTZ55" s="106"/>
      <c r="OUA55" s="106"/>
      <c r="OUB55" s="106"/>
      <c r="OUC55" s="106"/>
      <c r="OUD55" s="106"/>
      <c r="OUE55" s="106"/>
      <c r="OUF55" s="106"/>
      <c r="OUG55" s="106"/>
      <c r="OUH55" s="106"/>
      <c r="OUI55" s="106"/>
      <c r="OUJ55" s="106"/>
      <c r="OUK55" s="106"/>
      <c r="OUL55" s="106"/>
      <c r="OUM55" s="106"/>
      <c r="OUN55" s="106"/>
      <c r="OUO55" s="106"/>
      <c r="OUP55" s="106"/>
      <c r="OUQ55" s="106"/>
      <c r="OUR55" s="106"/>
      <c r="OUS55" s="106"/>
      <c r="OUT55" s="106"/>
      <c r="OUU55" s="106"/>
      <c r="OUV55" s="106"/>
      <c r="OUW55" s="106"/>
      <c r="OUX55" s="106"/>
      <c r="OUY55" s="106"/>
      <c r="OUZ55" s="106"/>
      <c r="OVA55" s="106"/>
      <c r="OVB55" s="106"/>
      <c r="OVC55" s="106"/>
      <c r="OVD55" s="106"/>
      <c r="OVE55" s="106"/>
      <c r="OVF55" s="106"/>
      <c r="OVG55" s="106"/>
      <c r="OVH55" s="106"/>
      <c r="OVI55" s="106"/>
      <c r="OVJ55" s="106"/>
      <c r="OVK55" s="106"/>
      <c r="OVL55" s="106"/>
      <c r="OVM55" s="106"/>
      <c r="OVN55" s="106"/>
      <c r="OVO55" s="106"/>
      <c r="OVP55" s="106"/>
      <c r="OVQ55" s="106"/>
      <c r="OVR55" s="106"/>
      <c r="OVS55" s="106"/>
      <c r="OVT55" s="106"/>
      <c r="OVU55" s="106"/>
      <c r="OVV55" s="106"/>
      <c r="OVW55" s="106"/>
      <c r="OVX55" s="106"/>
      <c r="OVY55" s="106"/>
      <c r="OVZ55" s="106"/>
      <c r="OWA55" s="106"/>
      <c r="OWB55" s="106"/>
      <c r="OWC55" s="106"/>
      <c r="OWD55" s="106"/>
      <c r="OWE55" s="106"/>
      <c r="OWF55" s="106"/>
      <c r="OWG55" s="106"/>
      <c r="OWH55" s="106"/>
      <c r="OWI55" s="106"/>
      <c r="OWJ55" s="106"/>
      <c r="OWK55" s="106"/>
      <c r="OWL55" s="106"/>
      <c r="OWM55" s="106"/>
      <c r="OWN55" s="106"/>
      <c r="OWO55" s="106"/>
      <c r="OWP55" s="106"/>
      <c r="OWQ55" s="106"/>
      <c r="OWR55" s="106"/>
      <c r="OWS55" s="106"/>
      <c r="OWT55" s="106"/>
      <c r="OWU55" s="106"/>
      <c r="OWV55" s="106"/>
      <c r="OWW55" s="106"/>
      <c r="OWX55" s="106"/>
      <c r="OWY55" s="106"/>
      <c r="OWZ55" s="106"/>
      <c r="OXA55" s="106"/>
      <c r="OXB55" s="106"/>
      <c r="OXC55" s="106"/>
      <c r="OXD55" s="106"/>
      <c r="OXE55" s="106"/>
      <c r="OXF55" s="106"/>
      <c r="OXG55" s="106"/>
      <c r="OXH55" s="106"/>
      <c r="OXI55" s="106"/>
      <c r="OXJ55" s="106"/>
      <c r="OXK55" s="106"/>
      <c r="OXL55" s="106"/>
      <c r="OXM55" s="106"/>
      <c r="OXN55" s="106"/>
      <c r="OXO55" s="106"/>
      <c r="OXP55" s="106"/>
      <c r="OXQ55" s="106"/>
      <c r="OXR55" s="106"/>
      <c r="OXS55" s="106"/>
      <c r="OXT55" s="106"/>
      <c r="OXU55" s="106"/>
      <c r="OXV55" s="106"/>
      <c r="OXW55" s="106"/>
      <c r="OXX55" s="106"/>
      <c r="OXY55" s="106"/>
      <c r="OXZ55" s="106"/>
      <c r="OYA55" s="106"/>
      <c r="OYB55" s="106"/>
      <c r="OYC55" s="106"/>
      <c r="OYD55" s="106"/>
      <c r="OYE55" s="106"/>
      <c r="OYF55" s="106"/>
      <c r="OYG55" s="106"/>
      <c r="OYH55" s="106"/>
      <c r="OYI55" s="106"/>
      <c r="OYJ55" s="106"/>
      <c r="OYK55" s="106"/>
      <c r="OYL55" s="106"/>
      <c r="OYM55" s="106"/>
      <c r="OYN55" s="106"/>
      <c r="OYO55" s="106"/>
      <c r="OYP55" s="106"/>
      <c r="OYQ55" s="106"/>
      <c r="OYR55" s="106"/>
      <c r="OYS55" s="106"/>
      <c r="OYT55" s="106"/>
      <c r="OYU55" s="106"/>
      <c r="OYV55" s="106"/>
      <c r="OYW55" s="106"/>
      <c r="OYX55" s="106"/>
      <c r="OYY55" s="106"/>
      <c r="OYZ55" s="106"/>
      <c r="OZA55" s="106"/>
      <c r="OZB55" s="106"/>
      <c r="OZC55" s="106"/>
      <c r="OZD55" s="106"/>
      <c r="OZE55" s="106"/>
      <c r="OZF55" s="106"/>
      <c r="OZG55" s="106"/>
      <c r="OZH55" s="106"/>
      <c r="OZI55" s="106"/>
      <c r="OZJ55" s="106"/>
      <c r="OZK55" s="106"/>
      <c r="OZL55" s="106"/>
      <c r="OZM55" s="106"/>
      <c r="OZN55" s="106"/>
      <c r="OZO55" s="106"/>
      <c r="OZP55" s="106"/>
      <c r="OZQ55" s="106"/>
      <c r="OZR55" s="106"/>
      <c r="OZS55" s="106"/>
      <c r="OZT55" s="106"/>
      <c r="OZU55" s="106"/>
      <c r="OZV55" s="106"/>
      <c r="OZW55" s="106"/>
      <c r="OZX55" s="106"/>
      <c r="OZY55" s="106"/>
      <c r="OZZ55" s="106"/>
      <c r="PAA55" s="106"/>
      <c r="PAB55" s="106"/>
      <c r="PAC55" s="106"/>
      <c r="PAD55" s="106"/>
      <c r="PAE55" s="106"/>
      <c r="PAF55" s="106"/>
      <c r="PAG55" s="106"/>
      <c r="PAH55" s="106"/>
      <c r="PAI55" s="106"/>
      <c r="PAJ55" s="106"/>
      <c r="PAK55" s="106"/>
      <c r="PAL55" s="106"/>
      <c r="PAM55" s="106"/>
      <c r="PAN55" s="106"/>
      <c r="PAO55" s="106"/>
      <c r="PAP55" s="106"/>
      <c r="PAQ55" s="106"/>
      <c r="PAR55" s="106"/>
      <c r="PAS55" s="106"/>
      <c r="PAT55" s="106"/>
      <c r="PAU55" s="106"/>
      <c r="PAV55" s="106"/>
      <c r="PAW55" s="106"/>
      <c r="PAX55" s="106"/>
      <c r="PAY55" s="106"/>
      <c r="PAZ55" s="106"/>
      <c r="PBA55" s="106"/>
      <c r="PBB55" s="106"/>
      <c r="PBC55" s="106"/>
      <c r="PBD55" s="106"/>
      <c r="PBE55" s="106"/>
      <c r="PBF55" s="106"/>
      <c r="PBG55" s="106"/>
      <c r="PBH55" s="106"/>
      <c r="PBI55" s="106"/>
      <c r="PBJ55" s="106"/>
      <c r="PBK55" s="106"/>
      <c r="PBL55" s="106"/>
      <c r="PBM55" s="106"/>
      <c r="PBN55" s="106"/>
      <c r="PBO55" s="106"/>
      <c r="PBP55" s="106"/>
      <c r="PBQ55" s="106"/>
      <c r="PBR55" s="106"/>
      <c r="PBS55" s="106"/>
      <c r="PBT55" s="106"/>
      <c r="PBU55" s="106"/>
      <c r="PBV55" s="106"/>
      <c r="PBW55" s="106"/>
      <c r="PBX55" s="106"/>
      <c r="PBY55" s="106"/>
      <c r="PBZ55" s="106"/>
      <c r="PCA55" s="106"/>
      <c r="PCB55" s="106"/>
      <c r="PCC55" s="106"/>
      <c r="PCD55" s="106"/>
      <c r="PCE55" s="106"/>
      <c r="PCF55" s="106"/>
      <c r="PCG55" s="106"/>
      <c r="PCH55" s="106"/>
      <c r="PCI55" s="106"/>
      <c r="PCJ55" s="106"/>
      <c r="PCK55" s="106"/>
      <c r="PCL55" s="106"/>
      <c r="PCM55" s="106"/>
      <c r="PCN55" s="106"/>
      <c r="PCO55" s="106"/>
      <c r="PCP55" s="106"/>
      <c r="PCQ55" s="106"/>
      <c r="PCR55" s="106"/>
      <c r="PCS55" s="106"/>
      <c r="PCT55" s="106"/>
      <c r="PCU55" s="106"/>
      <c r="PCV55" s="106"/>
      <c r="PCW55" s="106"/>
      <c r="PCX55" s="106"/>
      <c r="PCY55" s="106"/>
      <c r="PCZ55" s="106"/>
      <c r="PDA55" s="106"/>
      <c r="PDB55" s="106"/>
      <c r="PDC55" s="106"/>
      <c r="PDD55" s="106"/>
      <c r="PDE55" s="106"/>
      <c r="PDF55" s="106"/>
      <c r="PDG55" s="106"/>
      <c r="PDH55" s="106"/>
      <c r="PDI55" s="106"/>
      <c r="PDJ55" s="106"/>
      <c r="PDK55" s="106"/>
      <c r="PDL55" s="106"/>
      <c r="PDM55" s="106"/>
      <c r="PDN55" s="106"/>
      <c r="PDO55" s="106"/>
      <c r="PDP55" s="106"/>
      <c r="PDQ55" s="106"/>
      <c r="PDR55" s="106"/>
      <c r="PDS55" s="106"/>
      <c r="PDT55" s="106"/>
      <c r="PDU55" s="106"/>
      <c r="PDV55" s="106"/>
      <c r="PDW55" s="106"/>
      <c r="PDX55" s="106"/>
      <c r="PDY55" s="106"/>
      <c r="PDZ55" s="106"/>
      <c r="PEA55" s="106"/>
      <c r="PEB55" s="106"/>
      <c r="PEC55" s="106"/>
      <c r="PED55" s="106"/>
      <c r="PEE55" s="106"/>
      <c r="PEF55" s="106"/>
      <c r="PEG55" s="106"/>
      <c r="PEH55" s="106"/>
      <c r="PEI55" s="106"/>
      <c r="PEJ55" s="106"/>
      <c r="PEK55" s="106"/>
      <c r="PEL55" s="106"/>
      <c r="PEM55" s="106"/>
      <c r="PEN55" s="106"/>
      <c r="PEO55" s="106"/>
      <c r="PEP55" s="106"/>
      <c r="PEQ55" s="106"/>
      <c r="PER55" s="106"/>
      <c r="PES55" s="106"/>
      <c r="PET55" s="106"/>
      <c r="PEU55" s="106"/>
      <c r="PEV55" s="106"/>
      <c r="PEW55" s="106"/>
      <c r="PEX55" s="106"/>
      <c r="PEY55" s="106"/>
      <c r="PEZ55" s="106"/>
      <c r="PFA55" s="106"/>
      <c r="PFB55" s="106"/>
      <c r="PFC55" s="106"/>
      <c r="PFD55" s="106"/>
      <c r="PFE55" s="106"/>
      <c r="PFF55" s="106"/>
      <c r="PFG55" s="106"/>
      <c r="PFH55" s="106"/>
      <c r="PFI55" s="106"/>
      <c r="PFJ55" s="106"/>
      <c r="PFK55" s="106"/>
      <c r="PFL55" s="106"/>
      <c r="PFM55" s="106"/>
      <c r="PFN55" s="106"/>
      <c r="PFO55" s="106"/>
      <c r="PFP55" s="106"/>
      <c r="PFQ55" s="106"/>
      <c r="PFR55" s="106"/>
      <c r="PFS55" s="106"/>
      <c r="PFT55" s="106"/>
      <c r="PFU55" s="106"/>
      <c r="PFV55" s="106"/>
      <c r="PFW55" s="106"/>
      <c r="PFX55" s="106"/>
      <c r="PFY55" s="106"/>
      <c r="PFZ55" s="106"/>
      <c r="PGA55" s="106"/>
      <c r="PGB55" s="106"/>
      <c r="PGC55" s="106"/>
      <c r="PGD55" s="106"/>
      <c r="PGE55" s="106"/>
      <c r="PGF55" s="106"/>
      <c r="PGG55" s="106"/>
      <c r="PGH55" s="106"/>
      <c r="PGI55" s="106"/>
      <c r="PGJ55" s="106"/>
      <c r="PGK55" s="106"/>
      <c r="PGL55" s="106"/>
      <c r="PGM55" s="106"/>
      <c r="PGN55" s="106"/>
      <c r="PGO55" s="106"/>
      <c r="PGP55" s="106"/>
      <c r="PGQ55" s="106"/>
      <c r="PGR55" s="106"/>
      <c r="PGS55" s="106"/>
      <c r="PGT55" s="106"/>
      <c r="PGU55" s="106"/>
      <c r="PGV55" s="106"/>
      <c r="PGW55" s="106"/>
      <c r="PGX55" s="106"/>
      <c r="PGY55" s="106"/>
      <c r="PGZ55" s="106"/>
      <c r="PHA55" s="106"/>
      <c r="PHB55" s="106"/>
      <c r="PHC55" s="106"/>
      <c r="PHD55" s="106"/>
      <c r="PHE55" s="106"/>
      <c r="PHF55" s="106"/>
      <c r="PHG55" s="106"/>
      <c r="PHH55" s="106"/>
      <c r="PHI55" s="106"/>
      <c r="PHJ55" s="106"/>
      <c r="PHK55" s="106"/>
      <c r="PHL55" s="106"/>
      <c r="PHM55" s="106"/>
      <c r="PHN55" s="106"/>
      <c r="PHO55" s="106"/>
      <c r="PHP55" s="106"/>
      <c r="PHQ55" s="106"/>
      <c r="PHR55" s="106"/>
      <c r="PHS55" s="106"/>
      <c r="PHT55" s="106"/>
      <c r="PHU55" s="106"/>
      <c r="PHV55" s="106"/>
      <c r="PHW55" s="106"/>
      <c r="PHX55" s="106"/>
      <c r="PHY55" s="106"/>
      <c r="PHZ55" s="106"/>
      <c r="PIA55" s="106"/>
      <c r="PIB55" s="106"/>
      <c r="PIC55" s="106"/>
      <c r="PID55" s="106"/>
      <c r="PIE55" s="106"/>
      <c r="PIF55" s="106"/>
      <c r="PIG55" s="106"/>
      <c r="PIH55" s="106"/>
      <c r="PII55" s="106"/>
      <c r="PIJ55" s="106"/>
      <c r="PIK55" s="106"/>
      <c r="PIL55" s="106"/>
      <c r="PIM55" s="106"/>
      <c r="PIN55" s="106"/>
      <c r="PIO55" s="106"/>
      <c r="PIP55" s="106"/>
      <c r="PIQ55" s="106"/>
      <c r="PIR55" s="106"/>
      <c r="PIS55" s="106"/>
      <c r="PIT55" s="106"/>
      <c r="PIU55" s="106"/>
      <c r="PIV55" s="106"/>
      <c r="PIW55" s="106"/>
      <c r="PIX55" s="106"/>
      <c r="PIY55" s="106"/>
      <c r="PIZ55" s="106"/>
      <c r="PJA55" s="106"/>
      <c r="PJB55" s="106"/>
      <c r="PJC55" s="106"/>
      <c r="PJD55" s="106"/>
      <c r="PJE55" s="106"/>
      <c r="PJF55" s="106"/>
      <c r="PJG55" s="106"/>
      <c r="PJH55" s="106"/>
      <c r="PJI55" s="106"/>
      <c r="PJJ55" s="106"/>
      <c r="PJK55" s="106"/>
      <c r="PJL55" s="106"/>
      <c r="PJM55" s="106"/>
      <c r="PJN55" s="106"/>
      <c r="PJO55" s="106"/>
      <c r="PJP55" s="106"/>
      <c r="PJQ55" s="106"/>
      <c r="PJR55" s="106"/>
      <c r="PJS55" s="106"/>
      <c r="PJT55" s="106"/>
      <c r="PJU55" s="106"/>
      <c r="PJV55" s="106"/>
      <c r="PJW55" s="106"/>
      <c r="PJX55" s="106"/>
      <c r="PJY55" s="106"/>
      <c r="PJZ55" s="106"/>
      <c r="PKA55" s="106"/>
      <c r="PKB55" s="106"/>
      <c r="PKC55" s="106"/>
      <c r="PKD55" s="106"/>
      <c r="PKE55" s="106"/>
      <c r="PKF55" s="106"/>
      <c r="PKG55" s="106"/>
      <c r="PKH55" s="106"/>
      <c r="PKI55" s="106"/>
      <c r="PKJ55" s="106"/>
      <c r="PKK55" s="106"/>
      <c r="PKL55" s="106"/>
      <c r="PKM55" s="106"/>
      <c r="PKN55" s="106"/>
      <c r="PKO55" s="106"/>
      <c r="PKP55" s="106"/>
      <c r="PKQ55" s="106"/>
      <c r="PKR55" s="106"/>
      <c r="PKS55" s="106"/>
      <c r="PKT55" s="106"/>
      <c r="PKU55" s="106"/>
      <c r="PKV55" s="106"/>
      <c r="PKW55" s="106"/>
      <c r="PKX55" s="106"/>
      <c r="PKY55" s="106"/>
      <c r="PKZ55" s="106"/>
      <c r="PLA55" s="106"/>
      <c r="PLB55" s="106"/>
      <c r="PLC55" s="106"/>
      <c r="PLD55" s="106"/>
      <c r="PLE55" s="106"/>
      <c r="PLF55" s="106"/>
      <c r="PLG55" s="106"/>
      <c r="PLH55" s="106"/>
      <c r="PLI55" s="106"/>
      <c r="PLJ55" s="106"/>
      <c r="PLK55" s="106"/>
      <c r="PLL55" s="106"/>
      <c r="PLM55" s="106"/>
      <c r="PLN55" s="106"/>
      <c r="PLO55" s="106"/>
      <c r="PLP55" s="106"/>
      <c r="PLQ55" s="106"/>
      <c r="PLR55" s="106"/>
      <c r="PLS55" s="106"/>
      <c r="PLT55" s="106"/>
      <c r="PLU55" s="106"/>
      <c r="PLV55" s="106"/>
      <c r="PLW55" s="106"/>
      <c r="PLX55" s="106"/>
      <c r="PLY55" s="106"/>
      <c r="PLZ55" s="106"/>
      <c r="PMA55" s="106"/>
      <c r="PMB55" s="106"/>
      <c r="PMC55" s="106"/>
      <c r="PMD55" s="106"/>
      <c r="PME55" s="106"/>
      <c r="PMF55" s="106"/>
      <c r="PMG55" s="106"/>
      <c r="PMH55" s="106"/>
      <c r="PMI55" s="106"/>
      <c r="PMJ55" s="106"/>
      <c r="PMK55" s="106"/>
      <c r="PML55" s="106"/>
      <c r="PMM55" s="106"/>
      <c r="PMN55" s="106"/>
      <c r="PMO55" s="106"/>
      <c r="PMP55" s="106"/>
      <c r="PMQ55" s="106"/>
      <c r="PMR55" s="106"/>
      <c r="PMS55" s="106"/>
      <c r="PMT55" s="106"/>
      <c r="PMU55" s="106"/>
      <c r="PMV55" s="106"/>
      <c r="PMW55" s="106"/>
      <c r="PMX55" s="106"/>
      <c r="PMY55" s="106"/>
      <c r="PMZ55" s="106"/>
      <c r="PNA55" s="106"/>
      <c r="PNB55" s="106"/>
      <c r="PNC55" s="106"/>
      <c r="PND55" s="106"/>
      <c r="PNE55" s="106"/>
      <c r="PNF55" s="106"/>
      <c r="PNG55" s="106"/>
      <c r="PNH55" s="106"/>
      <c r="PNI55" s="106"/>
      <c r="PNJ55" s="106"/>
      <c r="PNK55" s="106"/>
      <c r="PNL55" s="106"/>
      <c r="PNM55" s="106"/>
      <c r="PNN55" s="106"/>
      <c r="PNO55" s="106"/>
      <c r="PNP55" s="106"/>
      <c r="PNQ55" s="106"/>
      <c r="PNR55" s="106"/>
      <c r="PNS55" s="106"/>
      <c r="PNT55" s="106"/>
      <c r="PNU55" s="106"/>
      <c r="PNV55" s="106"/>
      <c r="PNW55" s="106"/>
      <c r="PNX55" s="106"/>
      <c r="PNY55" s="106"/>
      <c r="PNZ55" s="106"/>
      <c r="POA55" s="106"/>
      <c r="POB55" s="106"/>
      <c r="POC55" s="106"/>
      <c r="POD55" s="106"/>
      <c r="POE55" s="106"/>
      <c r="POF55" s="106"/>
      <c r="POG55" s="106"/>
      <c r="POH55" s="106"/>
      <c r="POI55" s="106"/>
      <c r="POJ55" s="106"/>
      <c r="POK55" s="106"/>
      <c r="POL55" s="106"/>
      <c r="POM55" s="106"/>
      <c r="PON55" s="106"/>
      <c r="POO55" s="106"/>
      <c r="POP55" s="106"/>
      <c r="POQ55" s="106"/>
      <c r="POR55" s="106"/>
      <c r="POS55" s="106"/>
      <c r="POT55" s="106"/>
      <c r="POU55" s="106"/>
      <c r="POV55" s="106"/>
      <c r="POW55" s="106"/>
      <c r="POX55" s="106"/>
      <c r="POY55" s="106"/>
      <c r="POZ55" s="106"/>
      <c r="PPA55" s="106"/>
      <c r="PPB55" s="106"/>
      <c r="PPC55" s="106"/>
      <c r="PPD55" s="106"/>
      <c r="PPE55" s="106"/>
      <c r="PPF55" s="106"/>
      <c r="PPG55" s="106"/>
      <c r="PPH55" s="106"/>
      <c r="PPI55" s="106"/>
      <c r="PPJ55" s="106"/>
      <c r="PPK55" s="106"/>
      <c r="PPL55" s="106"/>
      <c r="PPM55" s="106"/>
      <c r="PPN55" s="106"/>
      <c r="PPO55" s="106"/>
      <c r="PPP55" s="106"/>
      <c r="PPQ55" s="106"/>
      <c r="PPR55" s="106"/>
      <c r="PPS55" s="106"/>
      <c r="PPT55" s="106"/>
      <c r="PPU55" s="106"/>
      <c r="PPV55" s="106"/>
      <c r="PPW55" s="106"/>
      <c r="PPX55" s="106"/>
      <c r="PPY55" s="106"/>
      <c r="PPZ55" s="106"/>
      <c r="PQA55" s="106"/>
      <c r="PQB55" s="106"/>
      <c r="PQC55" s="106"/>
      <c r="PQD55" s="106"/>
      <c r="PQE55" s="106"/>
      <c r="PQF55" s="106"/>
      <c r="PQG55" s="106"/>
      <c r="PQH55" s="106"/>
      <c r="PQI55" s="106"/>
      <c r="PQJ55" s="106"/>
      <c r="PQK55" s="106"/>
      <c r="PQL55" s="106"/>
      <c r="PQM55" s="106"/>
      <c r="PQN55" s="106"/>
      <c r="PQO55" s="106"/>
      <c r="PQP55" s="106"/>
      <c r="PQQ55" s="106"/>
      <c r="PQR55" s="106"/>
      <c r="PQS55" s="106"/>
      <c r="PQT55" s="106"/>
      <c r="PQU55" s="106"/>
      <c r="PQV55" s="106"/>
      <c r="PQW55" s="106"/>
      <c r="PQX55" s="106"/>
      <c r="PQY55" s="106"/>
      <c r="PQZ55" s="106"/>
      <c r="PRA55" s="106"/>
      <c r="PRB55" s="106"/>
      <c r="PRC55" s="106"/>
      <c r="PRD55" s="106"/>
      <c r="PRE55" s="106"/>
      <c r="PRF55" s="106"/>
      <c r="PRG55" s="106"/>
      <c r="PRH55" s="106"/>
      <c r="PRI55" s="106"/>
      <c r="PRJ55" s="106"/>
      <c r="PRK55" s="106"/>
      <c r="PRL55" s="106"/>
      <c r="PRM55" s="106"/>
      <c r="PRN55" s="106"/>
      <c r="PRO55" s="106"/>
      <c r="PRP55" s="106"/>
      <c r="PRQ55" s="106"/>
      <c r="PRR55" s="106"/>
      <c r="PRS55" s="106"/>
      <c r="PRT55" s="106"/>
      <c r="PRU55" s="106"/>
      <c r="PRV55" s="106"/>
      <c r="PRW55" s="106"/>
      <c r="PRX55" s="106"/>
      <c r="PRY55" s="106"/>
      <c r="PRZ55" s="106"/>
      <c r="PSA55" s="106"/>
      <c r="PSB55" s="106"/>
      <c r="PSC55" s="106"/>
      <c r="PSD55" s="106"/>
      <c r="PSE55" s="106"/>
      <c r="PSF55" s="106"/>
      <c r="PSG55" s="106"/>
      <c r="PSH55" s="106"/>
      <c r="PSI55" s="106"/>
      <c r="PSJ55" s="106"/>
      <c r="PSK55" s="106"/>
      <c r="PSL55" s="106"/>
      <c r="PSM55" s="106"/>
      <c r="PSN55" s="106"/>
      <c r="PSO55" s="106"/>
      <c r="PSP55" s="106"/>
      <c r="PSQ55" s="106"/>
      <c r="PSR55" s="106"/>
      <c r="PSS55" s="106"/>
      <c r="PST55" s="106"/>
      <c r="PSU55" s="106"/>
      <c r="PSV55" s="106"/>
      <c r="PSW55" s="106"/>
      <c r="PSX55" s="106"/>
      <c r="PSY55" s="106"/>
      <c r="PSZ55" s="106"/>
      <c r="PTA55" s="106"/>
      <c r="PTB55" s="106"/>
      <c r="PTC55" s="106"/>
      <c r="PTD55" s="106"/>
      <c r="PTE55" s="106"/>
      <c r="PTF55" s="106"/>
      <c r="PTG55" s="106"/>
      <c r="PTH55" s="106"/>
      <c r="PTI55" s="106"/>
      <c r="PTJ55" s="106"/>
      <c r="PTK55" s="106"/>
      <c r="PTL55" s="106"/>
      <c r="PTM55" s="106"/>
      <c r="PTN55" s="106"/>
      <c r="PTO55" s="106"/>
      <c r="PTP55" s="106"/>
      <c r="PTQ55" s="106"/>
      <c r="PTR55" s="106"/>
      <c r="PTS55" s="106"/>
      <c r="PTT55" s="106"/>
      <c r="PTU55" s="106"/>
      <c r="PTV55" s="106"/>
      <c r="PTW55" s="106"/>
      <c r="PTX55" s="106"/>
      <c r="PTY55" s="106"/>
      <c r="PTZ55" s="106"/>
      <c r="PUA55" s="106"/>
      <c r="PUB55" s="106"/>
      <c r="PUC55" s="106"/>
      <c r="PUD55" s="106"/>
      <c r="PUE55" s="106"/>
      <c r="PUF55" s="106"/>
      <c r="PUG55" s="106"/>
      <c r="PUH55" s="106"/>
      <c r="PUI55" s="106"/>
      <c r="PUJ55" s="106"/>
      <c r="PUK55" s="106"/>
      <c r="PUL55" s="106"/>
      <c r="PUM55" s="106"/>
      <c r="PUN55" s="106"/>
      <c r="PUO55" s="106"/>
      <c r="PUP55" s="106"/>
      <c r="PUQ55" s="106"/>
      <c r="PUR55" s="106"/>
      <c r="PUS55" s="106"/>
      <c r="PUT55" s="106"/>
      <c r="PUU55" s="106"/>
      <c r="PUV55" s="106"/>
      <c r="PUW55" s="106"/>
      <c r="PUX55" s="106"/>
      <c r="PUY55" s="106"/>
      <c r="PUZ55" s="106"/>
      <c r="PVA55" s="106"/>
      <c r="PVB55" s="106"/>
      <c r="PVC55" s="106"/>
      <c r="PVD55" s="106"/>
      <c r="PVE55" s="106"/>
      <c r="PVF55" s="106"/>
      <c r="PVG55" s="106"/>
      <c r="PVH55" s="106"/>
      <c r="PVI55" s="106"/>
      <c r="PVJ55" s="106"/>
      <c r="PVK55" s="106"/>
      <c r="PVL55" s="106"/>
      <c r="PVM55" s="106"/>
      <c r="PVN55" s="106"/>
      <c r="PVO55" s="106"/>
      <c r="PVP55" s="106"/>
      <c r="PVQ55" s="106"/>
      <c r="PVR55" s="106"/>
      <c r="PVS55" s="106"/>
      <c r="PVT55" s="106"/>
      <c r="PVU55" s="106"/>
      <c r="PVV55" s="106"/>
      <c r="PVW55" s="106"/>
      <c r="PVX55" s="106"/>
      <c r="PVY55" s="106"/>
      <c r="PVZ55" s="106"/>
      <c r="PWA55" s="106"/>
      <c r="PWB55" s="106"/>
      <c r="PWC55" s="106"/>
      <c r="PWD55" s="106"/>
      <c r="PWE55" s="106"/>
      <c r="PWF55" s="106"/>
      <c r="PWG55" s="106"/>
      <c r="PWH55" s="106"/>
      <c r="PWI55" s="106"/>
      <c r="PWJ55" s="106"/>
      <c r="PWK55" s="106"/>
      <c r="PWL55" s="106"/>
      <c r="PWM55" s="106"/>
      <c r="PWN55" s="106"/>
      <c r="PWO55" s="106"/>
      <c r="PWP55" s="106"/>
      <c r="PWQ55" s="106"/>
      <c r="PWR55" s="106"/>
      <c r="PWS55" s="106"/>
      <c r="PWT55" s="106"/>
      <c r="PWU55" s="106"/>
      <c r="PWV55" s="106"/>
      <c r="PWW55" s="106"/>
      <c r="PWX55" s="106"/>
      <c r="PWY55" s="106"/>
      <c r="PWZ55" s="106"/>
      <c r="PXA55" s="106"/>
      <c r="PXB55" s="106"/>
      <c r="PXC55" s="106"/>
      <c r="PXD55" s="106"/>
      <c r="PXE55" s="106"/>
      <c r="PXF55" s="106"/>
      <c r="PXG55" s="106"/>
      <c r="PXH55" s="106"/>
      <c r="PXI55" s="106"/>
      <c r="PXJ55" s="106"/>
      <c r="PXK55" s="106"/>
      <c r="PXL55" s="106"/>
      <c r="PXM55" s="106"/>
      <c r="PXN55" s="106"/>
      <c r="PXO55" s="106"/>
      <c r="PXP55" s="106"/>
      <c r="PXQ55" s="106"/>
      <c r="PXR55" s="106"/>
      <c r="PXS55" s="106"/>
      <c r="PXT55" s="106"/>
      <c r="PXU55" s="106"/>
      <c r="PXV55" s="106"/>
      <c r="PXW55" s="106"/>
      <c r="PXX55" s="106"/>
      <c r="PXY55" s="106"/>
      <c r="PXZ55" s="106"/>
      <c r="PYA55" s="106"/>
      <c r="PYB55" s="106"/>
      <c r="PYC55" s="106"/>
      <c r="PYD55" s="106"/>
      <c r="PYE55" s="106"/>
      <c r="PYF55" s="106"/>
      <c r="PYG55" s="106"/>
      <c r="PYH55" s="106"/>
      <c r="PYI55" s="106"/>
      <c r="PYJ55" s="106"/>
      <c r="PYK55" s="106"/>
      <c r="PYL55" s="106"/>
      <c r="PYM55" s="106"/>
      <c r="PYN55" s="106"/>
      <c r="PYO55" s="106"/>
      <c r="PYP55" s="106"/>
      <c r="PYQ55" s="106"/>
      <c r="PYR55" s="106"/>
      <c r="PYS55" s="106"/>
      <c r="PYT55" s="106"/>
      <c r="PYU55" s="106"/>
      <c r="PYV55" s="106"/>
      <c r="PYW55" s="106"/>
      <c r="PYX55" s="106"/>
      <c r="PYY55" s="106"/>
      <c r="PYZ55" s="106"/>
      <c r="PZA55" s="106"/>
      <c r="PZB55" s="106"/>
      <c r="PZC55" s="106"/>
      <c r="PZD55" s="106"/>
      <c r="PZE55" s="106"/>
      <c r="PZF55" s="106"/>
      <c r="PZG55" s="106"/>
      <c r="PZH55" s="106"/>
      <c r="PZI55" s="106"/>
      <c r="PZJ55" s="106"/>
      <c r="PZK55" s="106"/>
      <c r="PZL55" s="106"/>
      <c r="PZM55" s="106"/>
      <c r="PZN55" s="106"/>
      <c r="PZO55" s="106"/>
      <c r="PZP55" s="106"/>
      <c r="PZQ55" s="106"/>
      <c r="PZR55" s="106"/>
      <c r="PZS55" s="106"/>
      <c r="PZT55" s="106"/>
      <c r="PZU55" s="106"/>
      <c r="PZV55" s="106"/>
      <c r="PZW55" s="106"/>
      <c r="PZX55" s="106"/>
      <c r="PZY55" s="106"/>
      <c r="PZZ55" s="106"/>
      <c r="QAA55" s="106"/>
      <c r="QAB55" s="106"/>
      <c r="QAC55" s="106"/>
      <c r="QAD55" s="106"/>
      <c r="QAE55" s="106"/>
      <c r="QAF55" s="106"/>
      <c r="QAG55" s="106"/>
      <c r="QAH55" s="106"/>
      <c r="QAI55" s="106"/>
      <c r="QAJ55" s="106"/>
      <c r="QAK55" s="106"/>
      <c r="QAL55" s="106"/>
      <c r="QAM55" s="106"/>
      <c r="QAN55" s="106"/>
      <c r="QAO55" s="106"/>
      <c r="QAP55" s="106"/>
      <c r="QAQ55" s="106"/>
      <c r="QAR55" s="106"/>
      <c r="QAS55" s="106"/>
      <c r="QAT55" s="106"/>
      <c r="QAU55" s="106"/>
      <c r="QAV55" s="106"/>
      <c r="QAW55" s="106"/>
      <c r="QAX55" s="106"/>
      <c r="QAY55" s="106"/>
      <c r="QAZ55" s="106"/>
      <c r="QBA55" s="106"/>
      <c r="QBB55" s="106"/>
      <c r="QBC55" s="106"/>
      <c r="QBD55" s="106"/>
      <c r="QBE55" s="106"/>
      <c r="QBF55" s="106"/>
      <c r="QBG55" s="106"/>
      <c r="QBH55" s="106"/>
      <c r="QBI55" s="106"/>
      <c r="QBJ55" s="106"/>
      <c r="QBK55" s="106"/>
      <c r="QBL55" s="106"/>
      <c r="QBM55" s="106"/>
      <c r="QBN55" s="106"/>
      <c r="QBO55" s="106"/>
      <c r="QBP55" s="106"/>
      <c r="QBQ55" s="106"/>
      <c r="QBR55" s="106"/>
      <c r="QBS55" s="106"/>
      <c r="QBT55" s="106"/>
      <c r="QBU55" s="106"/>
      <c r="QBV55" s="106"/>
      <c r="QBW55" s="106"/>
      <c r="QBX55" s="106"/>
      <c r="QBY55" s="106"/>
      <c r="QBZ55" s="106"/>
      <c r="QCA55" s="106"/>
      <c r="QCB55" s="106"/>
      <c r="QCC55" s="106"/>
      <c r="QCD55" s="106"/>
      <c r="QCE55" s="106"/>
      <c r="QCF55" s="106"/>
      <c r="QCG55" s="106"/>
      <c r="QCH55" s="106"/>
      <c r="QCI55" s="106"/>
      <c r="QCJ55" s="106"/>
      <c r="QCK55" s="106"/>
      <c r="QCL55" s="106"/>
      <c r="QCM55" s="106"/>
      <c r="QCN55" s="106"/>
      <c r="QCO55" s="106"/>
      <c r="QCP55" s="106"/>
      <c r="QCQ55" s="106"/>
      <c r="QCR55" s="106"/>
      <c r="QCS55" s="106"/>
      <c r="QCT55" s="106"/>
      <c r="QCU55" s="106"/>
      <c r="QCV55" s="106"/>
      <c r="QCW55" s="106"/>
      <c r="QCX55" s="106"/>
      <c r="QCY55" s="106"/>
      <c r="QCZ55" s="106"/>
      <c r="QDA55" s="106"/>
      <c r="QDB55" s="106"/>
      <c r="QDC55" s="106"/>
      <c r="QDD55" s="106"/>
      <c r="QDE55" s="106"/>
      <c r="QDF55" s="106"/>
      <c r="QDG55" s="106"/>
      <c r="QDH55" s="106"/>
      <c r="QDI55" s="106"/>
      <c r="QDJ55" s="106"/>
      <c r="QDK55" s="106"/>
      <c r="QDL55" s="106"/>
      <c r="QDM55" s="106"/>
      <c r="QDN55" s="106"/>
      <c r="QDO55" s="106"/>
      <c r="QDP55" s="106"/>
      <c r="QDQ55" s="106"/>
      <c r="QDR55" s="106"/>
      <c r="QDS55" s="106"/>
      <c r="QDT55" s="106"/>
      <c r="QDU55" s="106"/>
      <c r="QDV55" s="106"/>
      <c r="QDW55" s="106"/>
      <c r="QDX55" s="106"/>
      <c r="QDY55" s="106"/>
      <c r="QDZ55" s="106"/>
      <c r="QEA55" s="106"/>
      <c r="QEB55" s="106"/>
      <c r="QEC55" s="106"/>
      <c r="QED55" s="106"/>
      <c r="QEE55" s="106"/>
      <c r="QEF55" s="106"/>
      <c r="QEG55" s="106"/>
      <c r="QEH55" s="106"/>
      <c r="QEI55" s="106"/>
      <c r="QEJ55" s="106"/>
      <c r="QEK55" s="106"/>
      <c r="QEL55" s="106"/>
      <c r="QEM55" s="106"/>
      <c r="QEN55" s="106"/>
      <c r="QEO55" s="106"/>
      <c r="QEP55" s="106"/>
      <c r="QEQ55" s="106"/>
      <c r="QER55" s="106"/>
      <c r="QES55" s="106"/>
      <c r="QET55" s="106"/>
      <c r="QEU55" s="106"/>
      <c r="QEV55" s="106"/>
      <c r="QEW55" s="106"/>
      <c r="QEX55" s="106"/>
      <c r="QEY55" s="106"/>
      <c r="QEZ55" s="106"/>
      <c r="QFA55" s="106"/>
      <c r="QFB55" s="106"/>
      <c r="QFC55" s="106"/>
      <c r="QFD55" s="106"/>
      <c r="QFE55" s="106"/>
      <c r="QFF55" s="106"/>
      <c r="QFG55" s="106"/>
      <c r="QFH55" s="106"/>
      <c r="QFI55" s="106"/>
      <c r="QFJ55" s="106"/>
      <c r="QFK55" s="106"/>
      <c r="QFL55" s="106"/>
      <c r="QFM55" s="106"/>
      <c r="QFN55" s="106"/>
      <c r="QFO55" s="106"/>
      <c r="QFP55" s="106"/>
      <c r="QFQ55" s="106"/>
      <c r="QFR55" s="106"/>
      <c r="QFS55" s="106"/>
      <c r="QFT55" s="106"/>
      <c r="QFU55" s="106"/>
      <c r="QFV55" s="106"/>
      <c r="QFW55" s="106"/>
      <c r="QFX55" s="106"/>
      <c r="QFY55" s="106"/>
      <c r="QFZ55" s="106"/>
      <c r="QGA55" s="106"/>
      <c r="QGB55" s="106"/>
      <c r="QGC55" s="106"/>
      <c r="QGD55" s="106"/>
      <c r="QGE55" s="106"/>
      <c r="QGF55" s="106"/>
      <c r="QGG55" s="106"/>
      <c r="QGH55" s="106"/>
      <c r="QGI55" s="106"/>
      <c r="QGJ55" s="106"/>
      <c r="QGK55" s="106"/>
      <c r="QGL55" s="106"/>
      <c r="QGM55" s="106"/>
      <c r="QGN55" s="106"/>
      <c r="QGO55" s="106"/>
      <c r="QGP55" s="106"/>
      <c r="QGQ55" s="106"/>
      <c r="QGR55" s="106"/>
      <c r="QGS55" s="106"/>
      <c r="QGT55" s="106"/>
      <c r="QGU55" s="106"/>
      <c r="QGV55" s="106"/>
      <c r="QGW55" s="106"/>
      <c r="QGX55" s="106"/>
      <c r="QGY55" s="106"/>
      <c r="QGZ55" s="106"/>
      <c r="QHA55" s="106"/>
      <c r="QHB55" s="106"/>
      <c r="QHC55" s="106"/>
      <c r="QHD55" s="106"/>
      <c r="QHE55" s="106"/>
      <c r="QHF55" s="106"/>
      <c r="QHG55" s="106"/>
      <c r="QHH55" s="106"/>
      <c r="QHI55" s="106"/>
      <c r="QHJ55" s="106"/>
      <c r="QHK55" s="106"/>
      <c r="QHL55" s="106"/>
      <c r="QHM55" s="106"/>
      <c r="QHN55" s="106"/>
      <c r="QHO55" s="106"/>
      <c r="QHP55" s="106"/>
      <c r="QHQ55" s="106"/>
      <c r="QHR55" s="106"/>
      <c r="QHS55" s="106"/>
      <c r="QHT55" s="106"/>
      <c r="QHU55" s="106"/>
      <c r="QHV55" s="106"/>
      <c r="QHW55" s="106"/>
      <c r="QHX55" s="106"/>
      <c r="QHY55" s="106"/>
      <c r="QHZ55" s="106"/>
      <c r="QIA55" s="106"/>
      <c r="QIB55" s="106"/>
      <c r="QIC55" s="106"/>
      <c r="QID55" s="106"/>
      <c r="QIE55" s="106"/>
      <c r="QIF55" s="106"/>
      <c r="QIG55" s="106"/>
      <c r="QIH55" s="106"/>
      <c r="QII55" s="106"/>
      <c r="QIJ55" s="106"/>
      <c r="QIK55" s="106"/>
      <c r="QIL55" s="106"/>
      <c r="QIM55" s="106"/>
      <c r="QIN55" s="106"/>
      <c r="QIO55" s="106"/>
      <c r="QIP55" s="106"/>
      <c r="QIQ55" s="106"/>
      <c r="QIR55" s="106"/>
      <c r="QIS55" s="106"/>
      <c r="QIT55" s="106"/>
      <c r="QIU55" s="106"/>
      <c r="QIV55" s="106"/>
      <c r="QIW55" s="106"/>
      <c r="QIX55" s="106"/>
      <c r="QIY55" s="106"/>
      <c r="QIZ55" s="106"/>
      <c r="QJA55" s="106"/>
      <c r="QJB55" s="106"/>
      <c r="QJC55" s="106"/>
      <c r="QJD55" s="106"/>
      <c r="QJE55" s="106"/>
      <c r="QJF55" s="106"/>
      <c r="QJG55" s="106"/>
      <c r="QJH55" s="106"/>
      <c r="QJI55" s="106"/>
      <c r="QJJ55" s="106"/>
      <c r="QJK55" s="106"/>
      <c r="QJL55" s="106"/>
      <c r="QJM55" s="106"/>
      <c r="QJN55" s="106"/>
      <c r="QJO55" s="106"/>
      <c r="QJP55" s="106"/>
      <c r="QJQ55" s="106"/>
      <c r="QJR55" s="106"/>
      <c r="QJS55" s="106"/>
      <c r="QJT55" s="106"/>
      <c r="QJU55" s="106"/>
      <c r="QJV55" s="106"/>
      <c r="QJW55" s="106"/>
      <c r="QJX55" s="106"/>
      <c r="QJY55" s="106"/>
      <c r="QJZ55" s="106"/>
      <c r="QKA55" s="106"/>
      <c r="QKB55" s="106"/>
      <c r="QKC55" s="106"/>
      <c r="QKD55" s="106"/>
      <c r="QKE55" s="106"/>
      <c r="QKF55" s="106"/>
      <c r="QKG55" s="106"/>
      <c r="QKH55" s="106"/>
      <c r="QKI55" s="106"/>
      <c r="QKJ55" s="106"/>
      <c r="QKK55" s="106"/>
      <c r="QKL55" s="106"/>
      <c r="QKM55" s="106"/>
      <c r="QKN55" s="106"/>
      <c r="QKO55" s="106"/>
      <c r="QKP55" s="106"/>
      <c r="QKQ55" s="106"/>
      <c r="QKR55" s="106"/>
      <c r="QKS55" s="106"/>
      <c r="QKT55" s="106"/>
      <c r="QKU55" s="106"/>
      <c r="QKV55" s="106"/>
      <c r="QKW55" s="106"/>
      <c r="QKX55" s="106"/>
      <c r="QKY55" s="106"/>
      <c r="QKZ55" s="106"/>
      <c r="QLA55" s="106"/>
      <c r="QLB55" s="106"/>
      <c r="QLC55" s="106"/>
      <c r="QLD55" s="106"/>
      <c r="QLE55" s="106"/>
      <c r="QLF55" s="106"/>
      <c r="QLG55" s="106"/>
      <c r="QLH55" s="106"/>
      <c r="QLI55" s="106"/>
      <c r="QLJ55" s="106"/>
      <c r="QLK55" s="106"/>
      <c r="QLL55" s="106"/>
      <c r="QLM55" s="106"/>
      <c r="QLN55" s="106"/>
      <c r="QLO55" s="106"/>
      <c r="QLP55" s="106"/>
      <c r="QLQ55" s="106"/>
      <c r="QLR55" s="106"/>
      <c r="QLS55" s="106"/>
      <c r="QLT55" s="106"/>
      <c r="QLU55" s="106"/>
      <c r="QLV55" s="106"/>
      <c r="QLW55" s="106"/>
      <c r="QLX55" s="106"/>
      <c r="QLY55" s="106"/>
      <c r="QLZ55" s="106"/>
      <c r="QMA55" s="106"/>
      <c r="QMB55" s="106"/>
      <c r="QMC55" s="106"/>
      <c r="QMD55" s="106"/>
      <c r="QME55" s="106"/>
      <c r="QMF55" s="106"/>
      <c r="QMG55" s="106"/>
      <c r="QMH55" s="106"/>
      <c r="QMI55" s="106"/>
      <c r="QMJ55" s="106"/>
      <c r="QMK55" s="106"/>
      <c r="QML55" s="106"/>
      <c r="QMM55" s="106"/>
      <c r="QMN55" s="106"/>
      <c r="QMO55" s="106"/>
      <c r="QMP55" s="106"/>
      <c r="QMQ55" s="106"/>
      <c r="QMR55" s="106"/>
      <c r="QMS55" s="106"/>
      <c r="QMT55" s="106"/>
      <c r="QMU55" s="106"/>
      <c r="QMV55" s="106"/>
      <c r="QMW55" s="106"/>
      <c r="QMX55" s="106"/>
      <c r="QMY55" s="106"/>
      <c r="QMZ55" s="106"/>
      <c r="QNA55" s="106"/>
      <c r="QNB55" s="106"/>
      <c r="QNC55" s="106"/>
      <c r="QND55" s="106"/>
      <c r="QNE55" s="106"/>
      <c r="QNF55" s="106"/>
      <c r="QNG55" s="106"/>
      <c r="QNH55" s="106"/>
      <c r="QNI55" s="106"/>
      <c r="QNJ55" s="106"/>
      <c r="QNK55" s="106"/>
      <c r="QNL55" s="106"/>
      <c r="QNM55" s="106"/>
      <c r="QNN55" s="106"/>
      <c r="QNO55" s="106"/>
      <c r="QNP55" s="106"/>
      <c r="QNQ55" s="106"/>
      <c r="QNR55" s="106"/>
      <c r="QNS55" s="106"/>
      <c r="QNT55" s="106"/>
      <c r="QNU55" s="106"/>
      <c r="QNV55" s="106"/>
      <c r="QNW55" s="106"/>
      <c r="QNX55" s="106"/>
      <c r="QNY55" s="106"/>
      <c r="QNZ55" s="106"/>
      <c r="QOA55" s="106"/>
      <c r="QOB55" s="106"/>
      <c r="QOC55" s="106"/>
      <c r="QOD55" s="106"/>
      <c r="QOE55" s="106"/>
      <c r="QOF55" s="106"/>
      <c r="QOG55" s="106"/>
      <c r="QOH55" s="106"/>
      <c r="QOI55" s="106"/>
      <c r="QOJ55" s="106"/>
      <c r="QOK55" s="106"/>
      <c r="QOL55" s="106"/>
      <c r="QOM55" s="106"/>
      <c r="QON55" s="106"/>
      <c r="QOO55" s="106"/>
      <c r="QOP55" s="106"/>
      <c r="QOQ55" s="106"/>
      <c r="QOR55" s="106"/>
      <c r="QOS55" s="106"/>
      <c r="QOT55" s="106"/>
      <c r="QOU55" s="106"/>
      <c r="QOV55" s="106"/>
      <c r="QOW55" s="106"/>
      <c r="QOX55" s="106"/>
      <c r="QOY55" s="106"/>
      <c r="QOZ55" s="106"/>
      <c r="QPA55" s="106"/>
      <c r="QPB55" s="106"/>
      <c r="QPC55" s="106"/>
      <c r="QPD55" s="106"/>
      <c r="QPE55" s="106"/>
      <c r="QPF55" s="106"/>
      <c r="QPG55" s="106"/>
      <c r="QPH55" s="106"/>
      <c r="QPI55" s="106"/>
      <c r="QPJ55" s="106"/>
      <c r="QPK55" s="106"/>
      <c r="QPL55" s="106"/>
      <c r="QPM55" s="106"/>
      <c r="QPN55" s="106"/>
      <c r="QPO55" s="106"/>
      <c r="QPP55" s="106"/>
      <c r="QPQ55" s="106"/>
      <c r="QPR55" s="106"/>
      <c r="QPS55" s="106"/>
      <c r="QPT55" s="106"/>
      <c r="QPU55" s="106"/>
      <c r="QPV55" s="106"/>
      <c r="QPW55" s="106"/>
      <c r="QPX55" s="106"/>
      <c r="QPY55" s="106"/>
      <c r="QPZ55" s="106"/>
      <c r="QQA55" s="106"/>
      <c r="QQB55" s="106"/>
      <c r="QQC55" s="106"/>
      <c r="QQD55" s="106"/>
      <c r="QQE55" s="106"/>
      <c r="QQF55" s="106"/>
      <c r="QQG55" s="106"/>
      <c r="QQH55" s="106"/>
      <c r="QQI55" s="106"/>
      <c r="QQJ55" s="106"/>
      <c r="QQK55" s="106"/>
      <c r="QQL55" s="106"/>
      <c r="QQM55" s="106"/>
      <c r="QQN55" s="106"/>
      <c r="QQO55" s="106"/>
      <c r="QQP55" s="106"/>
      <c r="QQQ55" s="106"/>
      <c r="QQR55" s="106"/>
      <c r="QQS55" s="106"/>
      <c r="QQT55" s="106"/>
      <c r="QQU55" s="106"/>
      <c r="QQV55" s="106"/>
      <c r="QQW55" s="106"/>
      <c r="QQX55" s="106"/>
      <c r="QQY55" s="106"/>
      <c r="QQZ55" s="106"/>
      <c r="QRA55" s="106"/>
      <c r="QRB55" s="106"/>
      <c r="QRC55" s="106"/>
      <c r="QRD55" s="106"/>
      <c r="QRE55" s="106"/>
      <c r="QRF55" s="106"/>
      <c r="QRG55" s="106"/>
      <c r="QRH55" s="106"/>
      <c r="QRI55" s="106"/>
      <c r="QRJ55" s="106"/>
      <c r="QRK55" s="106"/>
      <c r="QRL55" s="106"/>
      <c r="QRM55" s="106"/>
      <c r="QRN55" s="106"/>
      <c r="QRO55" s="106"/>
      <c r="QRP55" s="106"/>
      <c r="QRQ55" s="106"/>
      <c r="QRR55" s="106"/>
      <c r="QRS55" s="106"/>
      <c r="QRT55" s="106"/>
      <c r="QRU55" s="106"/>
      <c r="QRV55" s="106"/>
      <c r="QRW55" s="106"/>
      <c r="QRX55" s="106"/>
      <c r="QRY55" s="106"/>
      <c r="QRZ55" s="106"/>
      <c r="QSA55" s="106"/>
      <c r="QSB55" s="106"/>
      <c r="QSC55" s="106"/>
      <c r="QSD55" s="106"/>
      <c r="QSE55" s="106"/>
      <c r="QSF55" s="106"/>
      <c r="QSG55" s="106"/>
      <c r="QSH55" s="106"/>
      <c r="QSI55" s="106"/>
      <c r="QSJ55" s="106"/>
      <c r="QSK55" s="106"/>
      <c r="QSL55" s="106"/>
      <c r="QSM55" s="106"/>
      <c r="QSN55" s="106"/>
      <c r="QSO55" s="106"/>
      <c r="QSP55" s="106"/>
      <c r="QSQ55" s="106"/>
      <c r="QSR55" s="106"/>
      <c r="QSS55" s="106"/>
      <c r="QST55" s="106"/>
      <c r="QSU55" s="106"/>
      <c r="QSV55" s="106"/>
      <c r="QSW55" s="106"/>
      <c r="QSX55" s="106"/>
      <c r="QSY55" s="106"/>
      <c r="QSZ55" s="106"/>
      <c r="QTA55" s="106"/>
      <c r="QTB55" s="106"/>
      <c r="QTC55" s="106"/>
      <c r="QTD55" s="106"/>
      <c r="QTE55" s="106"/>
      <c r="QTF55" s="106"/>
      <c r="QTG55" s="106"/>
      <c r="QTH55" s="106"/>
      <c r="QTI55" s="106"/>
      <c r="QTJ55" s="106"/>
      <c r="QTK55" s="106"/>
      <c r="QTL55" s="106"/>
      <c r="QTM55" s="106"/>
      <c r="QTN55" s="106"/>
      <c r="QTO55" s="106"/>
      <c r="QTP55" s="106"/>
      <c r="QTQ55" s="106"/>
      <c r="QTR55" s="106"/>
      <c r="QTS55" s="106"/>
      <c r="QTT55" s="106"/>
      <c r="QTU55" s="106"/>
      <c r="QTV55" s="106"/>
      <c r="QTW55" s="106"/>
      <c r="QTX55" s="106"/>
      <c r="QTY55" s="106"/>
      <c r="QTZ55" s="106"/>
      <c r="QUA55" s="106"/>
      <c r="QUB55" s="106"/>
      <c r="QUC55" s="106"/>
      <c r="QUD55" s="106"/>
      <c r="QUE55" s="106"/>
      <c r="QUF55" s="106"/>
      <c r="QUG55" s="106"/>
      <c r="QUH55" s="106"/>
      <c r="QUI55" s="106"/>
      <c r="QUJ55" s="106"/>
      <c r="QUK55" s="106"/>
      <c r="QUL55" s="106"/>
      <c r="QUM55" s="106"/>
      <c r="QUN55" s="106"/>
      <c r="QUO55" s="106"/>
      <c r="QUP55" s="106"/>
      <c r="QUQ55" s="106"/>
      <c r="QUR55" s="106"/>
      <c r="QUS55" s="106"/>
      <c r="QUT55" s="106"/>
      <c r="QUU55" s="106"/>
      <c r="QUV55" s="106"/>
      <c r="QUW55" s="106"/>
      <c r="QUX55" s="106"/>
      <c r="QUY55" s="106"/>
      <c r="QUZ55" s="106"/>
      <c r="QVA55" s="106"/>
      <c r="QVB55" s="106"/>
      <c r="QVC55" s="106"/>
      <c r="QVD55" s="106"/>
      <c r="QVE55" s="106"/>
      <c r="QVF55" s="106"/>
      <c r="QVG55" s="106"/>
      <c r="QVH55" s="106"/>
      <c r="QVI55" s="106"/>
      <c r="QVJ55" s="106"/>
      <c r="QVK55" s="106"/>
      <c r="QVL55" s="106"/>
      <c r="QVM55" s="106"/>
      <c r="QVN55" s="106"/>
      <c r="QVO55" s="106"/>
      <c r="QVP55" s="106"/>
      <c r="QVQ55" s="106"/>
      <c r="QVR55" s="106"/>
      <c r="QVS55" s="106"/>
      <c r="QVT55" s="106"/>
      <c r="QVU55" s="106"/>
      <c r="QVV55" s="106"/>
      <c r="QVW55" s="106"/>
      <c r="QVX55" s="106"/>
      <c r="QVY55" s="106"/>
      <c r="QVZ55" s="106"/>
      <c r="QWA55" s="106"/>
      <c r="QWB55" s="106"/>
      <c r="QWC55" s="106"/>
      <c r="QWD55" s="106"/>
      <c r="QWE55" s="106"/>
      <c r="QWF55" s="106"/>
      <c r="QWG55" s="106"/>
      <c r="QWH55" s="106"/>
      <c r="QWI55" s="106"/>
      <c r="QWJ55" s="106"/>
      <c r="QWK55" s="106"/>
      <c r="QWL55" s="106"/>
      <c r="QWM55" s="106"/>
      <c r="QWN55" s="106"/>
      <c r="QWO55" s="106"/>
      <c r="QWP55" s="106"/>
      <c r="QWQ55" s="106"/>
      <c r="QWR55" s="106"/>
      <c r="QWS55" s="106"/>
      <c r="QWT55" s="106"/>
      <c r="QWU55" s="106"/>
      <c r="QWV55" s="106"/>
      <c r="QWW55" s="106"/>
      <c r="QWX55" s="106"/>
      <c r="QWY55" s="106"/>
      <c r="QWZ55" s="106"/>
      <c r="QXA55" s="106"/>
      <c r="QXB55" s="106"/>
      <c r="QXC55" s="106"/>
      <c r="QXD55" s="106"/>
      <c r="QXE55" s="106"/>
      <c r="QXF55" s="106"/>
      <c r="QXG55" s="106"/>
      <c r="QXH55" s="106"/>
      <c r="QXI55" s="106"/>
      <c r="QXJ55" s="106"/>
      <c r="QXK55" s="106"/>
      <c r="QXL55" s="106"/>
      <c r="QXM55" s="106"/>
      <c r="QXN55" s="106"/>
      <c r="QXO55" s="106"/>
      <c r="QXP55" s="106"/>
      <c r="QXQ55" s="106"/>
      <c r="QXR55" s="106"/>
      <c r="QXS55" s="106"/>
      <c r="QXT55" s="106"/>
      <c r="QXU55" s="106"/>
      <c r="QXV55" s="106"/>
      <c r="QXW55" s="106"/>
      <c r="QXX55" s="106"/>
      <c r="QXY55" s="106"/>
      <c r="QXZ55" s="106"/>
      <c r="QYA55" s="106"/>
      <c r="QYB55" s="106"/>
      <c r="QYC55" s="106"/>
      <c r="QYD55" s="106"/>
      <c r="QYE55" s="106"/>
      <c r="QYF55" s="106"/>
      <c r="QYG55" s="106"/>
      <c r="QYH55" s="106"/>
      <c r="QYI55" s="106"/>
      <c r="QYJ55" s="106"/>
      <c r="QYK55" s="106"/>
      <c r="QYL55" s="106"/>
      <c r="QYM55" s="106"/>
      <c r="QYN55" s="106"/>
      <c r="QYO55" s="106"/>
      <c r="QYP55" s="106"/>
      <c r="QYQ55" s="106"/>
      <c r="QYR55" s="106"/>
      <c r="QYS55" s="106"/>
      <c r="QYT55" s="106"/>
      <c r="QYU55" s="106"/>
      <c r="QYV55" s="106"/>
      <c r="QYW55" s="106"/>
      <c r="QYX55" s="106"/>
      <c r="QYY55" s="106"/>
      <c r="QYZ55" s="106"/>
      <c r="QZA55" s="106"/>
      <c r="QZB55" s="106"/>
      <c r="QZC55" s="106"/>
      <c r="QZD55" s="106"/>
      <c r="QZE55" s="106"/>
      <c r="QZF55" s="106"/>
      <c r="QZG55" s="106"/>
      <c r="QZH55" s="106"/>
      <c r="QZI55" s="106"/>
      <c r="QZJ55" s="106"/>
      <c r="QZK55" s="106"/>
      <c r="QZL55" s="106"/>
      <c r="QZM55" s="106"/>
      <c r="QZN55" s="106"/>
      <c r="QZO55" s="106"/>
      <c r="QZP55" s="106"/>
      <c r="QZQ55" s="106"/>
      <c r="QZR55" s="106"/>
      <c r="QZS55" s="106"/>
      <c r="QZT55" s="106"/>
      <c r="QZU55" s="106"/>
      <c r="QZV55" s="106"/>
      <c r="QZW55" s="106"/>
      <c r="QZX55" s="106"/>
      <c r="QZY55" s="106"/>
      <c r="QZZ55" s="106"/>
      <c r="RAA55" s="106"/>
      <c r="RAB55" s="106"/>
      <c r="RAC55" s="106"/>
      <c r="RAD55" s="106"/>
      <c r="RAE55" s="106"/>
      <c r="RAF55" s="106"/>
      <c r="RAG55" s="106"/>
      <c r="RAH55" s="106"/>
      <c r="RAI55" s="106"/>
      <c r="RAJ55" s="106"/>
      <c r="RAK55" s="106"/>
      <c r="RAL55" s="106"/>
      <c r="RAM55" s="106"/>
      <c r="RAN55" s="106"/>
      <c r="RAO55" s="106"/>
      <c r="RAP55" s="106"/>
      <c r="RAQ55" s="106"/>
      <c r="RAR55" s="106"/>
      <c r="RAS55" s="106"/>
      <c r="RAT55" s="106"/>
      <c r="RAU55" s="106"/>
      <c r="RAV55" s="106"/>
      <c r="RAW55" s="106"/>
      <c r="RAX55" s="106"/>
      <c r="RAY55" s="106"/>
      <c r="RAZ55" s="106"/>
      <c r="RBA55" s="106"/>
      <c r="RBB55" s="106"/>
      <c r="RBC55" s="106"/>
      <c r="RBD55" s="106"/>
      <c r="RBE55" s="106"/>
      <c r="RBF55" s="106"/>
      <c r="RBG55" s="106"/>
      <c r="RBH55" s="106"/>
      <c r="RBI55" s="106"/>
      <c r="RBJ55" s="106"/>
      <c r="RBK55" s="106"/>
      <c r="RBL55" s="106"/>
      <c r="RBM55" s="106"/>
      <c r="RBN55" s="106"/>
      <c r="RBO55" s="106"/>
      <c r="RBP55" s="106"/>
      <c r="RBQ55" s="106"/>
      <c r="RBR55" s="106"/>
      <c r="RBS55" s="106"/>
      <c r="RBT55" s="106"/>
      <c r="RBU55" s="106"/>
      <c r="RBV55" s="106"/>
      <c r="RBW55" s="106"/>
      <c r="RBX55" s="106"/>
      <c r="RBY55" s="106"/>
      <c r="RBZ55" s="106"/>
      <c r="RCA55" s="106"/>
      <c r="RCB55" s="106"/>
      <c r="RCC55" s="106"/>
      <c r="RCD55" s="106"/>
      <c r="RCE55" s="106"/>
      <c r="RCF55" s="106"/>
      <c r="RCG55" s="106"/>
      <c r="RCH55" s="106"/>
      <c r="RCI55" s="106"/>
      <c r="RCJ55" s="106"/>
      <c r="RCK55" s="106"/>
      <c r="RCL55" s="106"/>
      <c r="RCM55" s="106"/>
      <c r="RCN55" s="106"/>
      <c r="RCO55" s="106"/>
      <c r="RCP55" s="106"/>
      <c r="RCQ55" s="106"/>
      <c r="RCR55" s="106"/>
      <c r="RCS55" s="106"/>
      <c r="RCT55" s="106"/>
      <c r="RCU55" s="106"/>
      <c r="RCV55" s="106"/>
      <c r="RCW55" s="106"/>
      <c r="RCX55" s="106"/>
      <c r="RCY55" s="106"/>
      <c r="RCZ55" s="106"/>
      <c r="RDA55" s="106"/>
      <c r="RDB55" s="106"/>
      <c r="RDC55" s="106"/>
      <c r="RDD55" s="106"/>
      <c r="RDE55" s="106"/>
      <c r="RDF55" s="106"/>
      <c r="RDG55" s="106"/>
      <c r="RDH55" s="106"/>
      <c r="RDI55" s="106"/>
      <c r="RDJ55" s="106"/>
      <c r="RDK55" s="106"/>
      <c r="RDL55" s="106"/>
      <c r="RDM55" s="106"/>
      <c r="RDN55" s="106"/>
      <c r="RDO55" s="106"/>
      <c r="RDP55" s="106"/>
      <c r="RDQ55" s="106"/>
      <c r="RDR55" s="106"/>
      <c r="RDS55" s="106"/>
      <c r="RDT55" s="106"/>
      <c r="RDU55" s="106"/>
      <c r="RDV55" s="106"/>
      <c r="RDW55" s="106"/>
      <c r="RDX55" s="106"/>
      <c r="RDY55" s="106"/>
      <c r="RDZ55" s="106"/>
      <c r="REA55" s="106"/>
      <c r="REB55" s="106"/>
      <c r="REC55" s="106"/>
      <c r="RED55" s="106"/>
      <c r="REE55" s="106"/>
      <c r="REF55" s="106"/>
      <c r="REG55" s="106"/>
      <c r="REH55" s="106"/>
      <c r="REI55" s="106"/>
      <c r="REJ55" s="106"/>
      <c r="REK55" s="106"/>
      <c r="REL55" s="106"/>
      <c r="REM55" s="106"/>
      <c r="REN55" s="106"/>
      <c r="REO55" s="106"/>
      <c r="REP55" s="106"/>
      <c r="REQ55" s="106"/>
      <c r="RER55" s="106"/>
      <c r="RES55" s="106"/>
      <c r="RET55" s="106"/>
      <c r="REU55" s="106"/>
      <c r="REV55" s="106"/>
      <c r="REW55" s="106"/>
      <c r="REX55" s="106"/>
      <c r="REY55" s="106"/>
      <c r="REZ55" s="106"/>
      <c r="RFA55" s="106"/>
      <c r="RFB55" s="106"/>
      <c r="RFC55" s="106"/>
      <c r="RFD55" s="106"/>
      <c r="RFE55" s="106"/>
      <c r="RFF55" s="106"/>
      <c r="RFG55" s="106"/>
      <c r="RFH55" s="106"/>
      <c r="RFI55" s="106"/>
      <c r="RFJ55" s="106"/>
      <c r="RFK55" s="106"/>
      <c r="RFL55" s="106"/>
      <c r="RFM55" s="106"/>
      <c r="RFN55" s="106"/>
      <c r="RFO55" s="106"/>
      <c r="RFP55" s="106"/>
      <c r="RFQ55" s="106"/>
      <c r="RFR55" s="106"/>
      <c r="RFS55" s="106"/>
      <c r="RFT55" s="106"/>
      <c r="RFU55" s="106"/>
      <c r="RFV55" s="106"/>
      <c r="RFW55" s="106"/>
      <c r="RFX55" s="106"/>
      <c r="RFY55" s="106"/>
      <c r="RFZ55" s="106"/>
      <c r="RGA55" s="106"/>
      <c r="RGB55" s="106"/>
      <c r="RGC55" s="106"/>
      <c r="RGD55" s="106"/>
      <c r="RGE55" s="106"/>
      <c r="RGF55" s="106"/>
      <c r="RGG55" s="106"/>
      <c r="RGH55" s="106"/>
      <c r="RGI55" s="106"/>
      <c r="RGJ55" s="106"/>
      <c r="RGK55" s="106"/>
      <c r="RGL55" s="106"/>
      <c r="RGM55" s="106"/>
      <c r="RGN55" s="106"/>
      <c r="RGO55" s="106"/>
      <c r="RGP55" s="106"/>
      <c r="RGQ55" s="106"/>
      <c r="RGR55" s="106"/>
      <c r="RGS55" s="106"/>
      <c r="RGT55" s="106"/>
      <c r="RGU55" s="106"/>
      <c r="RGV55" s="106"/>
      <c r="RGW55" s="106"/>
      <c r="RGX55" s="106"/>
      <c r="RGY55" s="106"/>
      <c r="RGZ55" s="106"/>
      <c r="RHA55" s="106"/>
      <c r="RHB55" s="106"/>
      <c r="RHC55" s="106"/>
      <c r="RHD55" s="106"/>
      <c r="RHE55" s="106"/>
      <c r="RHF55" s="106"/>
      <c r="RHG55" s="106"/>
      <c r="RHH55" s="106"/>
      <c r="RHI55" s="106"/>
      <c r="RHJ55" s="106"/>
      <c r="RHK55" s="106"/>
      <c r="RHL55" s="106"/>
      <c r="RHM55" s="106"/>
      <c r="RHN55" s="106"/>
      <c r="RHO55" s="106"/>
      <c r="RHP55" s="106"/>
      <c r="RHQ55" s="106"/>
      <c r="RHR55" s="106"/>
      <c r="RHS55" s="106"/>
      <c r="RHT55" s="106"/>
      <c r="RHU55" s="106"/>
      <c r="RHV55" s="106"/>
      <c r="RHW55" s="106"/>
      <c r="RHX55" s="106"/>
      <c r="RHY55" s="106"/>
      <c r="RHZ55" s="106"/>
      <c r="RIA55" s="106"/>
      <c r="RIB55" s="106"/>
      <c r="RIC55" s="106"/>
      <c r="RID55" s="106"/>
      <c r="RIE55" s="106"/>
      <c r="RIF55" s="106"/>
      <c r="RIG55" s="106"/>
      <c r="RIH55" s="106"/>
      <c r="RII55" s="106"/>
      <c r="RIJ55" s="106"/>
      <c r="RIK55" s="106"/>
      <c r="RIL55" s="106"/>
      <c r="RIM55" s="106"/>
      <c r="RIN55" s="106"/>
      <c r="RIO55" s="106"/>
      <c r="RIP55" s="106"/>
      <c r="RIQ55" s="106"/>
      <c r="RIR55" s="106"/>
      <c r="RIS55" s="106"/>
      <c r="RIT55" s="106"/>
      <c r="RIU55" s="106"/>
      <c r="RIV55" s="106"/>
      <c r="RIW55" s="106"/>
      <c r="RIX55" s="106"/>
      <c r="RIY55" s="106"/>
      <c r="RIZ55" s="106"/>
      <c r="RJA55" s="106"/>
      <c r="RJB55" s="106"/>
      <c r="RJC55" s="106"/>
      <c r="RJD55" s="106"/>
      <c r="RJE55" s="106"/>
      <c r="RJF55" s="106"/>
      <c r="RJG55" s="106"/>
      <c r="RJH55" s="106"/>
      <c r="RJI55" s="106"/>
      <c r="RJJ55" s="106"/>
      <c r="RJK55" s="106"/>
      <c r="RJL55" s="106"/>
      <c r="RJM55" s="106"/>
      <c r="RJN55" s="106"/>
      <c r="RJO55" s="106"/>
      <c r="RJP55" s="106"/>
      <c r="RJQ55" s="106"/>
      <c r="RJR55" s="106"/>
      <c r="RJS55" s="106"/>
      <c r="RJT55" s="106"/>
      <c r="RJU55" s="106"/>
      <c r="RJV55" s="106"/>
      <c r="RJW55" s="106"/>
      <c r="RJX55" s="106"/>
      <c r="RJY55" s="106"/>
      <c r="RJZ55" s="106"/>
      <c r="RKA55" s="106"/>
      <c r="RKB55" s="106"/>
      <c r="RKC55" s="106"/>
      <c r="RKD55" s="106"/>
      <c r="RKE55" s="106"/>
      <c r="RKF55" s="106"/>
      <c r="RKG55" s="106"/>
      <c r="RKH55" s="106"/>
      <c r="RKI55" s="106"/>
      <c r="RKJ55" s="106"/>
      <c r="RKK55" s="106"/>
      <c r="RKL55" s="106"/>
      <c r="RKM55" s="106"/>
      <c r="RKN55" s="106"/>
      <c r="RKO55" s="106"/>
      <c r="RKP55" s="106"/>
      <c r="RKQ55" s="106"/>
      <c r="RKR55" s="106"/>
      <c r="RKS55" s="106"/>
      <c r="RKT55" s="106"/>
      <c r="RKU55" s="106"/>
      <c r="RKV55" s="106"/>
      <c r="RKW55" s="106"/>
      <c r="RKX55" s="106"/>
      <c r="RKY55" s="106"/>
      <c r="RKZ55" s="106"/>
      <c r="RLA55" s="106"/>
      <c r="RLB55" s="106"/>
      <c r="RLC55" s="106"/>
      <c r="RLD55" s="106"/>
      <c r="RLE55" s="106"/>
      <c r="RLF55" s="106"/>
      <c r="RLG55" s="106"/>
      <c r="RLH55" s="106"/>
      <c r="RLI55" s="106"/>
      <c r="RLJ55" s="106"/>
      <c r="RLK55" s="106"/>
      <c r="RLL55" s="106"/>
      <c r="RLM55" s="106"/>
      <c r="RLN55" s="106"/>
      <c r="RLO55" s="106"/>
      <c r="RLP55" s="106"/>
      <c r="RLQ55" s="106"/>
      <c r="RLR55" s="106"/>
      <c r="RLS55" s="106"/>
      <c r="RLT55" s="106"/>
      <c r="RLU55" s="106"/>
      <c r="RLV55" s="106"/>
      <c r="RLW55" s="106"/>
      <c r="RLX55" s="106"/>
      <c r="RLY55" s="106"/>
      <c r="RLZ55" s="106"/>
      <c r="RMA55" s="106"/>
      <c r="RMB55" s="106"/>
      <c r="RMC55" s="106"/>
      <c r="RMD55" s="106"/>
      <c r="RME55" s="106"/>
      <c r="RMF55" s="106"/>
      <c r="RMG55" s="106"/>
      <c r="RMH55" s="106"/>
      <c r="RMI55" s="106"/>
      <c r="RMJ55" s="106"/>
      <c r="RMK55" s="106"/>
      <c r="RML55" s="106"/>
      <c r="RMM55" s="106"/>
      <c r="RMN55" s="106"/>
      <c r="RMO55" s="106"/>
      <c r="RMP55" s="106"/>
      <c r="RMQ55" s="106"/>
      <c r="RMR55" s="106"/>
      <c r="RMS55" s="106"/>
      <c r="RMT55" s="106"/>
      <c r="RMU55" s="106"/>
      <c r="RMV55" s="106"/>
      <c r="RMW55" s="106"/>
      <c r="RMX55" s="106"/>
      <c r="RMY55" s="106"/>
      <c r="RMZ55" s="106"/>
      <c r="RNA55" s="106"/>
      <c r="RNB55" s="106"/>
      <c r="RNC55" s="106"/>
      <c r="RND55" s="106"/>
      <c r="RNE55" s="106"/>
      <c r="RNF55" s="106"/>
      <c r="RNG55" s="106"/>
      <c r="RNH55" s="106"/>
      <c r="RNI55" s="106"/>
      <c r="RNJ55" s="106"/>
      <c r="RNK55" s="106"/>
      <c r="RNL55" s="106"/>
      <c r="RNM55" s="106"/>
      <c r="RNN55" s="106"/>
      <c r="RNO55" s="106"/>
      <c r="RNP55" s="106"/>
      <c r="RNQ55" s="106"/>
      <c r="RNR55" s="106"/>
      <c r="RNS55" s="106"/>
      <c r="RNT55" s="106"/>
      <c r="RNU55" s="106"/>
      <c r="RNV55" s="106"/>
      <c r="RNW55" s="106"/>
      <c r="RNX55" s="106"/>
      <c r="RNY55" s="106"/>
      <c r="RNZ55" s="106"/>
      <c r="ROA55" s="106"/>
      <c r="ROB55" s="106"/>
      <c r="ROC55" s="106"/>
      <c r="ROD55" s="106"/>
      <c r="ROE55" s="106"/>
      <c r="ROF55" s="106"/>
      <c r="ROG55" s="106"/>
      <c r="ROH55" s="106"/>
      <c r="ROI55" s="106"/>
      <c r="ROJ55" s="106"/>
      <c r="ROK55" s="106"/>
      <c r="ROL55" s="106"/>
      <c r="ROM55" s="106"/>
      <c r="RON55" s="106"/>
      <c r="ROO55" s="106"/>
      <c r="ROP55" s="106"/>
      <c r="ROQ55" s="106"/>
      <c r="ROR55" s="106"/>
      <c r="ROS55" s="106"/>
      <c r="ROT55" s="106"/>
      <c r="ROU55" s="106"/>
      <c r="ROV55" s="106"/>
      <c r="ROW55" s="106"/>
      <c r="ROX55" s="106"/>
      <c r="ROY55" s="106"/>
      <c r="ROZ55" s="106"/>
      <c r="RPA55" s="106"/>
      <c r="RPB55" s="106"/>
      <c r="RPC55" s="106"/>
      <c r="RPD55" s="106"/>
      <c r="RPE55" s="106"/>
      <c r="RPF55" s="106"/>
      <c r="RPG55" s="106"/>
      <c r="RPH55" s="106"/>
      <c r="RPI55" s="106"/>
      <c r="RPJ55" s="106"/>
      <c r="RPK55" s="106"/>
      <c r="RPL55" s="106"/>
      <c r="RPM55" s="106"/>
      <c r="RPN55" s="106"/>
      <c r="RPO55" s="106"/>
      <c r="RPP55" s="106"/>
      <c r="RPQ55" s="106"/>
      <c r="RPR55" s="106"/>
      <c r="RPS55" s="106"/>
      <c r="RPT55" s="106"/>
      <c r="RPU55" s="106"/>
      <c r="RPV55" s="106"/>
      <c r="RPW55" s="106"/>
      <c r="RPX55" s="106"/>
      <c r="RPY55" s="106"/>
      <c r="RPZ55" s="106"/>
      <c r="RQA55" s="106"/>
      <c r="RQB55" s="106"/>
      <c r="RQC55" s="106"/>
      <c r="RQD55" s="106"/>
      <c r="RQE55" s="106"/>
      <c r="RQF55" s="106"/>
      <c r="RQG55" s="106"/>
      <c r="RQH55" s="106"/>
      <c r="RQI55" s="106"/>
      <c r="RQJ55" s="106"/>
      <c r="RQK55" s="106"/>
      <c r="RQL55" s="106"/>
      <c r="RQM55" s="106"/>
      <c r="RQN55" s="106"/>
      <c r="RQO55" s="106"/>
      <c r="RQP55" s="106"/>
      <c r="RQQ55" s="106"/>
      <c r="RQR55" s="106"/>
      <c r="RQS55" s="106"/>
      <c r="RQT55" s="106"/>
      <c r="RQU55" s="106"/>
      <c r="RQV55" s="106"/>
      <c r="RQW55" s="106"/>
      <c r="RQX55" s="106"/>
      <c r="RQY55" s="106"/>
      <c r="RQZ55" s="106"/>
      <c r="RRA55" s="106"/>
      <c r="RRB55" s="106"/>
      <c r="RRC55" s="106"/>
      <c r="RRD55" s="106"/>
      <c r="RRE55" s="106"/>
      <c r="RRF55" s="106"/>
      <c r="RRG55" s="106"/>
      <c r="RRH55" s="106"/>
      <c r="RRI55" s="106"/>
      <c r="RRJ55" s="106"/>
      <c r="RRK55" s="106"/>
      <c r="RRL55" s="106"/>
      <c r="RRM55" s="106"/>
      <c r="RRN55" s="106"/>
      <c r="RRO55" s="106"/>
      <c r="RRP55" s="106"/>
      <c r="RRQ55" s="106"/>
      <c r="RRR55" s="106"/>
      <c r="RRS55" s="106"/>
      <c r="RRT55" s="106"/>
      <c r="RRU55" s="106"/>
      <c r="RRV55" s="106"/>
      <c r="RRW55" s="106"/>
      <c r="RRX55" s="106"/>
      <c r="RRY55" s="106"/>
      <c r="RRZ55" s="106"/>
      <c r="RSA55" s="106"/>
      <c r="RSB55" s="106"/>
      <c r="RSC55" s="106"/>
      <c r="RSD55" s="106"/>
      <c r="RSE55" s="106"/>
      <c r="RSF55" s="106"/>
      <c r="RSG55" s="106"/>
      <c r="RSH55" s="106"/>
      <c r="RSI55" s="106"/>
      <c r="RSJ55" s="106"/>
      <c r="RSK55" s="106"/>
      <c r="RSL55" s="106"/>
      <c r="RSM55" s="106"/>
      <c r="RSN55" s="106"/>
      <c r="RSO55" s="106"/>
      <c r="RSP55" s="106"/>
      <c r="RSQ55" s="106"/>
      <c r="RSR55" s="106"/>
      <c r="RSS55" s="106"/>
      <c r="RST55" s="106"/>
      <c r="RSU55" s="106"/>
      <c r="RSV55" s="106"/>
      <c r="RSW55" s="106"/>
      <c r="RSX55" s="106"/>
      <c r="RSY55" s="106"/>
      <c r="RSZ55" s="106"/>
      <c r="RTA55" s="106"/>
      <c r="RTB55" s="106"/>
      <c r="RTC55" s="106"/>
      <c r="RTD55" s="106"/>
      <c r="RTE55" s="106"/>
      <c r="RTF55" s="106"/>
      <c r="RTG55" s="106"/>
      <c r="RTH55" s="106"/>
      <c r="RTI55" s="106"/>
      <c r="RTJ55" s="106"/>
      <c r="RTK55" s="106"/>
      <c r="RTL55" s="106"/>
      <c r="RTM55" s="106"/>
      <c r="RTN55" s="106"/>
      <c r="RTO55" s="106"/>
      <c r="RTP55" s="106"/>
      <c r="RTQ55" s="106"/>
      <c r="RTR55" s="106"/>
      <c r="RTS55" s="106"/>
      <c r="RTT55" s="106"/>
      <c r="RTU55" s="106"/>
      <c r="RTV55" s="106"/>
      <c r="RTW55" s="106"/>
      <c r="RTX55" s="106"/>
      <c r="RTY55" s="106"/>
      <c r="RTZ55" s="106"/>
      <c r="RUA55" s="106"/>
      <c r="RUB55" s="106"/>
      <c r="RUC55" s="106"/>
      <c r="RUD55" s="106"/>
      <c r="RUE55" s="106"/>
      <c r="RUF55" s="106"/>
      <c r="RUG55" s="106"/>
      <c r="RUH55" s="106"/>
      <c r="RUI55" s="106"/>
      <c r="RUJ55" s="106"/>
      <c r="RUK55" s="106"/>
      <c r="RUL55" s="106"/>
      <c r="RUM55" s="106"/>
      <c r="RUN55" s="106"/>
      <c r="RUO55" s="106"/>
      <c r="RUP55" s="106"/>
      <c r="RUQ55" s="106"/>
      <c r="RUR55" s="106"/>
      <c r="RUS55" s="106"/>
      <c r="RUT55" s="106"/>
      <c r="RUU55" s="106"/>
      <c r="RUV55" s="106"/>
      <c r="RUW55" s="106"/>
      <c r="RUX55" s="106"/>
      <c r="RUY55" s="106"/>
      <c r="RUZ55" s="106"/>
      <c r="RVA55" s="106"/>
      <c r="RVB55" s="106"/>
      <c r="RVC55" s="106"/>
      <c r="RVD55" s="106"/>
      <c r="RVE55" s="106"/>
      <c r="RVF55" s="106"/>
      <c r="RVG55" s="106"/>
      <c r="RVH55" s="106"/>
      <c r="RVI55" s="106"/>
      <c r="RVJ55" s="106"/>
      <c r="RVK55" s="106"/>
      <c r="RVL55" s="106"/>
      <c r="RVM55" s="106"/>
      <c r="RVN55" s="106"/>
      <c r="RVO55" s="106"/>
      <c r="RVP55" s="106"/>
      <c r="RVQ55" s="106"/>
      <c r="RVR55" s="106"/>
      <c r="RVS55" s="106"/>
      <c r="RVT55" s="106"/>
      <c r="RVU55" s="106"/>
      <c r="RVV55" s="106"/>
      <c r="RVW55" s="106"/>
      <c r="RVX55" s="106"/>
      <c r="RVY55" s="106"/>
      <c r="RVZ55" s="106"/>
      <c r="RWA55" s="106"/>
      <c r="RWB55" s="106"/>
      <c r="RWC55" s="106"/>
      <c r="RWD55" s="106"/>
      <c r="RWE55" s="106"/>
      <c r="RWF55" s="106"/>
      <c r="RWG55" s="106"/>
      <c r="RWH55" s="106"/>
      <c r="RWI55" s="106"/>
      <c r="RWJ55" s="106"/>
      <c r="RWK55" s="106"/>
      <c r="RWL55" s="106"/>
      <c r="RWM55" s="106"/>
      <c r="RWN55" s="106"/>
      <c r="RWO55" s="106"/>
      <c r="RWP55" s="106"/>
      <c r="RWQ55" s="106"/>
      <c r="RWR55" s="106"/>
      <c r="RWS55" s="106"/>
      <c r="RWT55" s="106"/>
      <c r="RWU55" s="106"/>
      <c r="RWV55" s="106"/>
      <c r="RWW55" s="106"/>
      <c r="RWX55" s="106"/>
      <c r="RWY55" s="106"/>
      <c r="RWZ55" s="106"/>
      <c r="RXA55" s="106"/>
      <c r="RXB55" s="106"/>
      <c r="RXC55" s="106"/>
      <c r="RXD55" s="106"/>
      <c r="RXE55" s="106"/>
      <c r="RXF55" s="106"/>
      <c r="RXG55" s="106"/>
      <c r="RXH55" s="106"/>
      <c r="RXI55" s="106"/>
      <c r="RXJ55" s="106"/>
      <c r="RXK55" s="106"/>
      <c r="RXL55" s="106"/>
      <c r="RXM55" s="106"/>
      <c r="RXN55" s="106"/>
      <c r="RXO55" s="106"/>
      <c r="RXP55" s="106"/>
      <c r="RXQ55" s="106"/>
      <c r="RXR55" s="106"/>
      <c r="RXS55" s="106"/>
      <c r="RXT55" s="106"/>
      <c r="RXU55" s="106"/>
      <c r="RXV55" s="106"/>
      <c r="RXW55" s="106"/>
      <c r="RXX55" s="106"/>
      <c r="RXY55" s="106"/>
      <c r="RXZ55" s="106"/>
      <c r="RYA55" s="106"/>
      <c r="RYB55" s="106"/>
      <c r="RYC55" s="106"/>
      <c r="RYD55" s="106"/>
      <c r="RYE55" s="106"/>
      <c r="RYF55" s="106"/>
      <c r="RYG55" s="106"/>
      <c r="RYH55" s="106"/>
      <c r="RYI55" s="106"/>
      <c r="RYJ55" s="106"/>
      <c r="RYK55" s="106"/>
      <c r="RYL55" s="106"/>
      <c r="RYM55" s="106"/>
      <c r="RYN55" s="106"/>
      <c r="RYO55" s="106"/>
      <c r="RYP55" s="106"/>
      <c r="RYQ55" s="106"/>
      <c r="RYR55" s="106"/>
      <c r="RYS55" s="106"/>
      <c r="RYT55" s="106"/>
      <c r="RYU55" s="106"/>
      <c r="RYV55" s="106"/>
      <c r="RYW55" s="106"/>
      <c r="RYX55" s="106"/>
      <c r="RYY55" s="106"/>
      <c r="RYZ55" s="106"/>
      <c r="RZA55" s="106"/>
      <c r="RZB55" s="106"/>
      <c r="RZC55" s="106"/>
      <c r="RZD55" s="106"/>
      <c r="RZE55" s="106"/>
      <c r="RZF55" s="106"/>
      <c r="RZG55" s="106"/>
      <c r="RZH55" s="106"/>
      <c r="RZI55" s="106"/>
      <c r="RZJ55" s="106"/>
      <c r="RZK55" s="106"/>
      <c r="RZL55" s="106"/>
      <c r="RZM55" s="106"/>
      <c r="RZN55" s="106"/>
      <c r="RZO55" s="106"/>
      <c r="RZP55" s="106"/>
      <c r="RZQ55" s="106"/>
      <c r="RZR55" s="106"/>
      <c r="RZS55" s="106"/>
      <c r="RZT55" s="106"/>
      <c r="RZU55" s="106"/>
      <c r="RZV55" s="106"/>
      <c r="RZW55" s="106"/>
      <c r="RZX55" s="106"/>
      <c r="RZY55" s="106"/>
      <c r="RZZ55" s="106"/>
      <c r="SAA55" s="106"/>
      <c r="SAB55" s="106"/>
      <c r="SAC55" s="106"/>
      <c r="SAD55" s="106"/>
      <c r="SAE55" s="106"/>
      <c r="SAF55" s="106"/>
      <c r="SAG55" s="106"/>
      <c r="SAH55" s="106"/>
      <c r="SAI55" s="106"/>
      <c r="SAJ55" s="106"/>
      <c r="SAK55" s="106"/>
      <c r="SAL55" s="106"/>
      <c r="SAM55" s="106"/>
      <c r="SAN55" s="106"/>
      <c r="SAO55" s="106"/>
      <c r="SAP55" s="106"/>
      <c r="SAQ55" s="106"/>
      <c r="SAR55" s="106"/>
      <c r="SAS55" s="106"/>
      <c r="SAT55" s="106"/>
      <c r="SAU55" s="106"/>
      <c r="SAV55" s="106"/>
      <c r="SAW55" s="106"/>
      <c r="SAX55" s="106"/>
      <c r="SAY55" s="106"/>
      <c r="SAZ55" s="106"/>
      <c r="SBA55" s="106"/>
      <c r="SBB55" s="106"/>
      <c r="SBC55" s="106"/>
      <c r="SBD55" s="106"/>
      <c r="SBE55" s="106"/>
      <c r="SBF55" s="106"/>
      <c r="SBG55" s="106"/>
      <c r="SBH55" s="106"/>
      <c r="SBI55" s="106"/>
      <c r="SBJ55" s="106"/>
      <c r="SBK55" s="106"/>
      <c r="SBL55" s="106"/>
      <c r="SBM55" s="106"/>
      <c r="SBN55" s="106"/>
      <c r="SBO55" s="106"/>
      <c r="SBP55" s="106"/>
      <c r="SBQ55" s="106"/>
      <c r="SBR55" s="106"/>
      <c r="SBS55" s="106"/>
      <c r="SBT55" s="106"/>
      <c r="SBU55" s="106"/>
      <c r="SBV55" s="106"/>
      <c r="SBW55" s="106"/>
      <c r="SBX55" s="106"/>
      <c r="SBY55" s="106"/>
      <c r="SBZ55" s="106"/>
      <c r="SCA55" s="106"/>
      <c r="SCB55" s="106"/>
      <c r="SCC55" s="106"/>
      <c r="SCD55" s="106"/>
      <c r="SCE55" s="106"/>
      <c r="SCF55" s="106"/>
      <c r="SCG55" s="106"/>
      <c r="SCH55" s="106"/>
      <c r="SCI55" s="106"/>
      <c r="SCJ55" s="106"/>
      <c r="SCK55" s="106"/>
      <c r="SCL55" s="106"/>
      <c r="SCM55" s="106"/>
      <c r="SCN55" s="106"/>
      <c r="SCO55" s="106"/>
      <c r="SCP55" s="106"/>
      <c r="SCQ55" s="106"/>
      <c r="SCR55" s="106"/>
      <c r="SCS55" s="106"/>
      <c r="SCT55" s="106"/>
      <c r="SCU55" s="106"/>
      <c r="SCV55" s="106"/>
      <c r="SCW55" s="106"/>
      <c r="SCX55" s="106"/>
      <c r="SCY55" s="106"/>
      <c r="SCZ55" s="106"/>
      <c r="SDA55" s="106"/>
      <c r="SDB55" s="106"/>
      <c r="SDC55" s="106"/>
      <c r="SDD55" s="106"/>
      <c r="SDE55" s="106"/>
      <c r="SDF55" s="106"/>
      <c r="SDG55" s="106"/>
      <c r="SDH55" s="106"/>
      <c r="SDI55" s="106"/>
      <c r="SDJ55" s="106"/>
      <c r="SDK55" s="106"/>
      <c r="SDL55" s="106"/>
      <c r="SDM55" s="106"/>
      <c r="SDN55" s="106"/>
      <c r="SDO55" s="106"/>
      <c r="SDP55" s="106"/>
      <c r="SDQ55" s="106"/>
      <c r="SDR55" s="106"/>
      <c r="SDS55" s="106"/>
      <c r="SDT55" s="106"/>
      <c r="SDU55" s="106"/>
      <c r="SDV55" s="106"/>
      <c r="SDW55" s="106"/>
      <c r="SDX55" s="106"/>
      <c r="SDY55" s="106"/>
      <c r="SDZ55" s="106"/>
      <c r="SEA55" s="106"/>
      <c r="SEB55" s="106"/>
      <c r="SEC55" s="106"/>
      <c r="SED55" s="106"/>
      <c r="SEE55" s="106"/>
      <c r="SEF55" s="106"/>
      <c r="SEG55" s="106"/>
      <c r="SEH55" s="106"/>
      <c r="SEI55" s="106"/>
      <c r="SEJ55" s="106"/>
      <c r="SEK55" s="106"/>
      <c r="SEL55" s="106"/>
      <c r="SEM55" s="106"/>
      <c r="SEN55" s="106"/>
      <c r="SEO55" s="106"/>
      <c r="SEP55" s="106"/>
      <c r="SEQ55" s="106"/>
      <c r="SER55" s="106"/>
      <c r="SES55" s="106"/>
      <c r="SET55" s="106"/>
      <c r="SEU55" s="106"/>
      <c r="SEV55" s="106"/>
      <c r="SEW55" s="106"/>
      <c r="SEX55" s="106"/>
      <c r="SEY55" s="106"/>
      <c r="SEZ55" s="106"/>
      <c r="SFA55" s="106"/>
      <c r="SFB55" s="106"/>
      <c r="SFC55" s="106"/>
      <c r="SFD55" s="106"/>
      <c r="SFE55" s="106"/>
      <c r="SFF55" s="106"/>
      <c r="SFG55" s="106"/>
      <c r="SFH55" s="106"/>
      <c r="SFI55" s="106"/>
      <c r="SFJ55" s="106"/>
      <c r="SFK55" s="106"/>
      <c r="SFL55" s="106"/>
      <c r="SFM55" s="106"/>
      <c r="SFN55" s="106"/>
      <c r="SFO55" s="106"/>
      <c r="SFP55" s="106"/>
      <c r="SFQ55" s="106"/>
      <c r="SFR55" s="106"/>
      <c r="SFS55" s="106"/>
      <c r="SFT55" s="106"/>
      <c r="SFU55" s="106"/>
      <c r="SFV55" s="106"/>
      <c r="SFW55" s="106"/>
      <c r="SFX55" s="106"/>
      <c r="SFY55" s="106"/>
      <c r="SFZ55" s="106"/>
      <c r="SGA55" s="106"/>
      <c r="SGB55" s="106"/>
      <c r="SGC55" s="106"/>
      <c r="SGD55" s="106"/>
      <c r="SGE55" s="106"/>
      <c r="SGF55" s="106"/>
      <c r="SGG55" s="106"/>
      <c r="SGH55" s="106"/>
      <c r="SGI55" s="106"/>
      <c r="SGJ55" s="106"/>
      <c r="SGK55" s="106"/>
      <c r="SGL55" s="106"/>
      <c r="SGM55" s="106"/>
      <c r="SGN55" s="106"/>
      <c r="SGO55" s="106"/>
      <c r="SGP55" s="106"/>
      <c r="SGQ55" s="106"/>
      <c r="SGR55" s="106"/>
      <c r="SGS55" s="106"/>
      <c r="SGT55" s="106"/>
      <c r="SGU55" s="106"/>
      <c r="SGV55" s="106"/>
      <c r="SGW55" s="106"/>
      <c r="SGX55" s="106"/>
      <c r="SGY55" s="106"/>
      <c r="SGZ55" s="106"/>
      <c r="SHA55" s="106"/>
      <c r="SHB55" s="106"/>
      <c r="SHC55" s="106"/>
      <c r="SHD55" s="106"/>
      <c r="SHE55" s="106"/>
      <c r="SHF55" s="106"/>
      <c r="SHG55" s="106"/>
      <c r="SHH55" s="106"/>
      <c r="SHI55" s="106"/>
      <c r="SHJ55" s="106"/>
      <c r="SHK55" s="106"/>
      <c r="SHL55" s="106"/>
      <c r="SHM55" s="106"/>
      <c r="SHN55" s="106"/>
      <c r="SHO55" s="106"/>
      <c r="SHP55" s="106"/>
      <c r="SHQ55" s="106"/>
      <c r="SHR55" s="106"/>
      <c r="SHS55" s="106"/>
      <c r="SHT55" s="106"/>
      <c r="SHU55" s="106"/>
      <c r="SHV55" s="106"/>
      <c r="SHW55" s="106"/>
      <c r="SHX55" s="106"/>
      <c r="SHY55" s="106"/>
      <c r="SHZ55" s="106"/>
      <c r="SIA55" s="106"/>
      <c r="SIB55" s="106"/>
      <c r="SIC55" s="106"/>
      <c r="SID55" s="106"/>
      <c r="SIE55" s="106"/>
      <c r="SIF55" s="106"/>
      <c r="SIG55" s="106"/>
      <c r="SIH55" s="106"/>
      <c r="SII55" s="106"/>
      <c r="SIJ55" s="106"/>
      <c r="SIK55" s="106"/>
      <c r="SIL55" s="106"/>
      <c r="SIM55" s="106"/>
      <c r="SIN55" s="106"/>
      <c r="SIO55" s="106"/>
      <c r="SIP55" s="106"/>
      <c r="SIQ55" s="106"/>
      <c r="SIR55" s="106"/>
      <c r="SIS55" s="106"/>
      <c r="SIT55" s="106"/>
      <c r="SIU55" s="106"/>
      <c r="SIV55" s="106"/>
      <c r="SIW55" s="106"/>
      <c r="SIX55" s="106"/>
      <c r="SIY55" s="106"/>
      <c r="SIZ55" s="106"/>
      <c r="SJA55" s="106"/>
      <c r="SJB55" s="106"/>
      <c r="SJC55" s="106"/>
      <c r="SJD55" s="106"/>
      <c r="SJE55" s="106"/>
      <c r="SJF55" s="106"/>
      <c r="SJG55" s="106"/>
      <c r="SJH55" s="106"/>
      <c r="SJI55" s="106"/>
      <c r="SJJ55" s="106"/>
      <c r="SJK55" s="106"/>
      <c r="SJL55" s="106"/>
      <c r="SJM55" s="106"/>
      <c r="SJN55" s="106"/>
      <c r="SJO55" s="106"/>
      <c r="SJP55" s="106"/>
      <c r="SJQ55" s="106"/>
      <c r="SJR55" s="106"/>
      <c r="SJS55" s="106"/>
      <c r="SJT55" s="106"/>
      <c r="SJU55" s="106"/>
      <c r="SJV55" s="106"/>
      <c r="SJW55" s="106"/>
      <c r="SJX55" s="106"/>
      <c r="SJY55" s="106"/>
      <c r="SJZ55" s="106"/>
      <c r="SKA55" s="106"/>
      <c r="SKB55" s="106"/>
      <c r="SKC55" s="106"/>
      <c r="SKD55" s="106"/>
      <c r="SKE55" s="106"/>
      <c r="SKF55" s="106"/>
      <c r="SKG55" s="106"/>
      <c r="SKH55" s="106"/>
      <c r="SKI55" s="106"/>
      <c r="SKJ55" s="106"/>
      <c r="SKK55" s="106"/>
      <c r="SKL55" s="106"/>
      <c r="SKM55" s="106"/>
      <c r="SKN55" s="106"/>
      <c r="SKO55" s="106"/>
      <c r="SKP55" s="106"/>
      <c r="SKQ55" s="106"/>
      <c r="SKR55" s="106"/>
      <c r="SKS55" s="106"/>
      <c r="SKT55" s="106"/>
      <c r="SKU55" s="106"/>
      <c r="SKV55" s="106"/>
      <c r="SKW55" s="106"/>
      <c r="SKX55" s="106"/>
      <c r="SKY55" s="106"/>
      <c r="SKZ55" s="106"/>
      <c r="SLA55" s="106"/>
      <c r="SLB55" s="106"/>
      <c r="SLC55" s="106"/>
      <c r="SLD55" s="106"/>
      <c r="SLE55" s="106"/>
      <c r="SLF55" s="106"/>
      <c r="SLG55" s="106"/>
      <c r="SLH55" s="106"/>
      <c r="SLI55" s="106"/>
      <c r="SLJ55" s="106"/>
      <c r="SLK55" s="106"/>
      <c r="SLL55" s="106"/>
      <c r="SLM55" s="106"/>
      <c r="SLN55" s="106"/>
      <c r="SLO55" s="106"/>
      <c r="SLP55" s="106"/>
      <c r="SLQ55" s="106"/>
      <c r="SLR55" s="106"/>
      <c r="SLS55" s="106"/>
      <c r="SLT55" s="106"/>
      <c r="SLU55" s="106"/>
      <c r="SLV55" s="106"/>
      <c r="SLW55" s="106"/>
      <c r="SLX55" s="106"/>
      <c r="SLY55" s="106"/>
      <c r="SLZ55" s="106"/>
      <c r="SMA55" s="106"/>
      <c r="SMB55" s="106"/>
      <c r="SMC55" s="106"/>
      <c r="SMD55" s="106"/>
      <c r="SME55" s="106"/>
      <c r="SMF55" s="106"/>
      <c r="SMG55" s="106"/>
      <c r="SMH55" s="106"/>
      <c r="SMI55" s="106"/>
      <c r="SMJ55" s="106"/>
      <c r="SMK55" s="106"/>
      <c r="SML55" s="106"/>
      <c r="SMM55" s="106"/>
      <c r="SMN55" s="106"/>
      <c r="SMO55" s="106"/>
      <c r="SMP55" s="106"/>
      <c r="SMQ55" s="106"/>
      <c r="SMR55" s="106"/>
      <c r="SMS55" s="106"/>
      <c r="SMT55" s="106"/>
      <c r="SMU55" s="106"/>
      <c r="SMV55" s="106"/>
      <c r="SMW55" s="106"/>
      <c r="SMX55" s="106"/>
      <c r="SMY55" s="106"/>
      <c r="SMZ55" s="106"/>
      <c r="SNA55" s="106"/>
      <c r="SNB55" s="106"/>
      <c r="SNC55" s="106"/>
      <c r="SND55" s="106"/>
      <c r="SNE55" s="106"/>
      <c r="SNF55" s="106"/>
      <c r="SNG55" s="106"/>
      <c r="SNH55" s="106"/>
      <c r="SNI55" s="106"/>
      <c r="SNJ55" s="106"/>
      <c r="SNK55" s="106"/>
      <c r="SNL55" s="106"/>
      <c r="SNM55" s="106"/>
      <c r="SNN55" s="106"/>
      <c r="SNO55" s="106"/>
      <c r="SNP55" s="106"/>
      <c r="SNQ55" s="106"/>
      <c r="SNR55" s="106"/>
      <c r="SNS55" s="106"/>
      <c r="SNT55" s="106"/>
      <c r="SNU55" s="106"/>
      <c r="SNV55" s="106"/>
      <c r="SNW55" s="106"/>
      <c r="SNX55" s="106"/>
      <c r="SNY55" s="106"/>
      <c r="SNZ55" s="106"/>
      <c r="SOA55" s="106"/>
      <c r="SOB55" s="106"/>
      <c r="SOC55" s="106"/>
      <c r="SOD55" s="106"/>
      <c r="SOE55" s="106"/>
      <c r="SOF55" s="106"/>
      <c r="SOG55" s="106"/>
      <c r="SOH55" s="106"/>
      <c r="SOI55" s="106"/>
      <c r="SOJ55" s="106"/>
      <c r="SOK55" s="106"/>
      <c r="SOL55" s="106"/>
      <c r="SOM55" s="106"/>
      <c r="SON55" s="106"/>
      <c r="SOO55" s="106"/>
      <c r="SOP55" s="106"/>
      <c r="SOQ55" s="106"/>
      <c r="SOR55" s="106"/>
      <c r="SOS55" s="106"/>
      <c r="SOT55" s="106"/>
      <c r="SOU55" s="106"/>
      <c r="SOV55" s="106"/>
      <c r="SOW55" s="106"/>
      <c r="SOX55" s="106"/>
      <c r="SOY55" s="106"/>
      <c r="SOZ55" s="106"/>
      <c r="SPA55" s="106"/>
      <c r="SPB55" s="106"/>
      <c r="SPC55" s="106"/>
      <c r="SPD55" s="106"/>
      <c r="SPE55" s="106"/>
      <c r="SPF55" s="106"/>
      <c r="SPG55" s="106"/>
      <c r="SPH55" s="106"/>
      <c r="SPI55" s="106"/>
      <c r="SPJ55" s="106"/>
      <c r="SPK55" s="106"/>
      <c r="SPL55" s="106"/>
      <c r="SPM55" s="106"/>
      <c r="SPN55" s="106"/>
      <c r="SPO55" s="106"/>
      <c r="SPP55" s="106"/>
      <c r="SPQ55" s="106"/>
      <c r="SPR55" s="106"/>
      <c r="SPS55" s="106"/>
      <c r="SPT55" s="106"/>
      <c r="SPU55" s="106"/>
      <c r="SPV55" s="106"/>
      <c r="SPW55" s="106"/>
      <c r="SPX55" s="106"/>
      <c r="SPY55" s="106"/>
      <c r="SPZ55" s="106"/>
      <c r="SQA55" s="106"/>
      <c r="SQB55" s="106"/>
      <c r="SQC55" s="106"/>
      <c r="SQD55" s="106"/>
      <c r="SQE55" s="106"/>
      <c r="SQF55" s="106"/>
      <c r="SQG55" s="106"/>
      <c r="SQH55" s="106"/>
      <c r="SQI55" s="106"/>
      <c r="SQJ55" s="106"/>
      <c r="SQK55" s="106"/>
      <c r="SQL55" s="106"/>
      <c r="SQM55" s="106"/>
      <c r="SQN55" s="106"/>
      <c r="SQO55" s="106"/>
      <c r="SQP55" s="106"/>
      <c r="SQQ55" s="106"/>
      <c r="SQR55" s="106"/>
      <c r="SQS55" s="106"/>
      <c r="SQT55" s="106"/>
      <c r="SQU55" s="106"/>
      <c r="SQV55" s="106"/>
      <c r="SQW55" s="106"/>
      <c r="SQX55" s="106"/>
      <c r="SQY55" s="106"/>
      <c r="SQZ55" s="106"/>
      <c r="SRA55" s="106"/>
      <c r="SRB55" s="106"/>
      <c r="SRC55" s="106"/>
      <c r="SRD55" s="106"/>
      <c r="SRE55" s="106"/>
      <c r="SRF55" s="106"/>
      <c r="SRG55" s="106"/>
      <c r="SRH55" s="106"/>
      <c r="SRI55" s="106"/>
      <c r="SRJ55" s="106"/>
      <c r="SRK55" s="106"/>
      <c r="SRL55" s="106"/>
      <c r="SRM55" s="106"/>
      <c r="SRN55" s="106"/>
      <c r="SRO55" s="106"/>
      <c r="SRP55" s="106"/>
      <c r="SRQ55" s="106"/>
      <c r="SRR55" s="106"/>
      <c r="SRS55" s="106"/>
      <c r="SRT55" s="106"/>
      <c r="SRU55" s="106"/>
      <c r="SRV55" s="106"/>
      <c r="SRW55" s="106"/>
      <c r="SRX55" s="106"/>
      <c r="SRY55" s="106"/>
      <c r="SRZ55" s="106"/>
      <c r="SSA55" s="106"/>
      <c r="SSB55" s="106"/>
      <c r="SSC55" s="106"/>
      <c r="SSD55" s="106"/>
      <c r="SSE55" s="106"/>
      <c r="SSF55" s="106"/>
      <c r="SSG55" s="106"/>
      <c r="SSH55" s="106"/>
      <c r="SSI55" s="106"/>
      <c r="SSJ55" s="106"/>
      <c r="SSK55" s="106"/>
      <c r="SSL55" s="106"/>
      <c r="SSM55" s="106"/>
      <c r="SSN55" s="106"/>
      <c r="SSO55" s="106"/>
      <c r="SSP55" s="106"/>
      <c r="SSQ55" s="106"/>
      <c r="SSR55" s="106"/>
      <c r="SSS55" s="106"/>
      <c r="SST55" s="106"/>
      <c r="SSU55" s="106"/>
      <c r="SSV55" s="106"/>
      <c r="SSW55" s="106"/>
      <c r="SSX55" s="106"/>
      <c r="SSY55" s="106"/>
      <c r="SSZ55" s="106"/>
      <c r="STA55" s="106"/>
      <c r="STB55" s="106"/>
      <c r="STC55" s="106"/>
      <c r="STD55" s="106"/>
      <c r="STE55" s="106"/>
      <c r="STF55" s="106"/>
      <c r="STG55" s="106"/>
      <c r="STH55" s="106"/>
      <c r="STI55" s="106"/>
      <c r="STJ55" s="106"/>
      <c r="STK55" s="106"/>
      <c r="STL55" s="106"/>
      <c r="STM55" s="106"/>
      <c r="STN55" s="106"/>
      <c r="STO55" s="106"/>
      <c r="STP55" s="106"/>
      <c r="STQ55" s="106"/>
      <c r="STR55" s="106"/>
      <c r="STS55" s="106"/>
      <c r="STT55" s="106"/>
      <c r="STU55" s="106"/>
      <c r="STV55" s="106"/>
      <c r="STW55" s="106"/>
      <c r="STX55" s="106"/>
      <c r="STY55" s="106"/>
      <c r="STZ55" s="106"/>
      <c r="SUA55" s="106"/>
      <c r="SUB55" s="106"/>
      <c r="SUC55" s="106"/>
      <c r="SUD55" s="106"/>
      <c r="SUE55" s="106"/>
      <c r="SUF55" s="106"/>
      <c r="SUG55" s="106"/>
      <c r="SUH55" s="106"/>
      <c r="SUI55" s="106"/>
      <c r="SUJ55" s="106"/>
      <c r="SUK55" s="106"/>
      <c r="SUL55" s="106"/>
      <c r="SUM55" s="106"/>
      <c r="SUN55" s="106"/>
      <c r="SUO55" s="106"/>
      <c r="SUP55" s="106"/>
      <c r="SUQ55" s="106"/>
      <c r="SUR55" s="106"/>
      <c r="SUS55" s="106"/>
      <c r="SUT55" s="106"/>
      <c r="SUU55" s="106"/>
      <c r="SUV55" s="106"/>
      <c r="SUW55" s="106"/>
      <c r="SUX55" s="106"/>
      <c r="SUY55" s="106"/>
      <c r="SUZ55" s="106"/>
      <c r="SVA55" s="106"/>
      <c r="SVB55" s="106"/>
      <c r="SVC55" s="106"/>
      <c r="SVD55" s="106"/>
      <c r="SVE55" s="106"/>
      <c r="SVF55" s="106"/>
      <c r="SVG55" s="106"/>
      <c r="SVH55" s="106"/>
      <c r="SVI55" s="106"/>
      <c r="SVJ55" s="106"/>
      <c r="SVK55" s="106"/>
      <c r="SVL55" s="106"/>
      <c r="SVM55" s="106"/>
      <c r="SVN55" s="106"/>
      <c r="SVO55" s="106"/>
      <c r="SVP55" s="106"/>
      <c r="SVQ55" s="106"/>
      <c r="SVR55" s="106"/>
      <c r="SVS55" s="106"/>
      <c r="SVT55" s="106"/>
      <c r="SVU55" s="106"/>
      <c r="SVV55" s="106"/>
      <c r="SVW55" s="106"/>
      <c r="SVX55" s="106"/>
      <c r="SVY55" s="106"/>
      <c r="SVZ55" s="106"/>
      <c r="SWA55" s="106"/>
      <c r="SWB55" s="106"/>
      <c r="SWC55" s="106"/>
      <c r="SWD55" s="106"/>
      <c r="SWE55" s="106"/>
      <c r="SWF55" s="106"/>
      <c r="SWG55" s="106"/>
      <c r="SWH55" s="106"/>
      <c r="SWI55" s="106"/>
      <c r="SWJ55" s="106"/>
      <c r="SWK55" s="106"/>
      <c r="SWL55" s="106"/>
      <c r="SWM55" s="106"/>
      <c r="SWN55" s="106"/>
      <c r="SWO55" s="106"/>
      <c r="SWP55" s="106"/>
      <c r="SWQ55" s="106"/>
      <c r="SWR55" s="106"/>
      <c r="SWS55" s="106"/>
      <c r="SWT55" s="106"/>
      <c r="SWU55" s="106"/>
      <c r="SWV55" s="106"/>
      <c r="SWW55" s="106"/>
      <c r="SWX55" s="106"/>
      <c r="SWY55" s="106"/>
      <c r="SWZ55" s="106"/>
      <c r="SXA55" s="106"/>
      <c r="SXB55" s="106"/>
      <c r="SXC55" s="106"/>
      <c r="SXD55" s="106"/>
      <c r="SXE55" s="106"/>
      <c r="SXF55" s="106"/>
      <c r="SXG55" s="106"/>
      <c r="SXH55" s="106"/>
      <c r="SXI55" s="106"/>
      <c r="SXJ55" s="106"/>
      <c r="SXK55" s="106"/>
      <c r="SXL55" s="106"/>
      <c r="SXM55" s="106"/>
      <c r="SXN55" s="106"/>
      <c r="SXO55" s="106"/>
      <c r="SXP55" s="106"/>
      <c r="SXQ55" s="106"/>
      <c r="SXR55" s="106"/>
      <c r="SXS55" s="106"/>
      <c r="SXT55" s="106"/>
      <c r="SXU55" s="106"/>
      <c r="SXV55" s="106"/>
      <c r="SXW55" s="106"/>
      <c r="SXX55" s="106"/>
      <c r="SXY55" s="106"/>
      <c r="SXZ55" s="106"/>
      <c r="SYA55" s="106"/>
      <c r="SYB55" s="106"/>
      <c r="SYC55" s="106"/>
      <c r="SYD55" s="106"/>
      <c r="SYE55" s="106"/>
      <c r="SYF55" s="106"/>
      <c r="SYG55" s="106"/>
      <c r="SYH55" s="106"/>
      <c r="SYI55" s="106"/>
      <c r="SYJ55" s="106"/>
      <c r="SYK55" s="106"/>
      <c r="SYL55" s="106"/>
      <c r="SYM55" s="106"/>
      <c r="SYN55" s="106"/>
      <c r="SYO55" s="106"/>
      <c r="SYP55" s="106"/>
      <c r="SYQ55" s="106"/>
      <c r="SYR55" s="106"/>
      <c r="SYS55" s="106"/>
      <c r="SYT55" s="106"/>
      <c r="SYU55" s="106"/>
      <c r="SYV55" s="106"/>
      <c r="SYW55" s="106"/>
      <c r="SYX55" s="106"/>
      <c r="SYY55" s="106"/>
      <c r="SYZ55" s="106"/>
      <c r="SZA55" s="106"/>
      <c r="SZB55" s="106"/>
      <c r="SZC55" s="106"/>
      <c r="SZD55" s="106"/>
      <c r="SZE55" s="106"/>
      <c r="SZF55" s="106"/>
      <c r="SZG55" s="106"/>
      <c r="SZH55" s="106"/>
      <c r="SZI55" s="106"/>
      <c r="SZJ55" s="106"/>
      <c r="SZK55" s="106"/>
      <c r="SZL55" s="106"/>
      <c r="SZM55" s="106"/>
      <c r="SZN55" s="106"/>
      <c r="SZO55" s="106"/>
      <c r="SZP55" s="106"/>
      <c r="SZQ55" s="106"/>
      <c r="SZR55" s="106"/>
      <c r="SZS55" s="106"/>
      <c r="SZT55" s="106"/>
      <c r="SZU55" s="106"/>
      <c r="SZV55" s="106"/>
      <c r="SZW55" s="106"/>
      <c r="SZX55" s="106"/>
      <c r="SZY55" s="106"/>
      <c r="SZZ55" s="106"/>
      <c r="TAA55" s="106"/>
      <c r="TAB55" s="106"/>
      <c r="TAC55" s="106"/>
      <c r="TAD55" s="106"/>
      <c r="TAE55" s="106"/>
      <c r="TAF55" s="106"/>
      <c r="TAG55" s="106"/>
      <c r="TAH55" s="106"/>
      <c r="TAI55" s="106"/>
      <c r="TAJ55" s="106"/>
      <c r="TAK55" s="106"/>
      <c r="TAL55" s="106"/>
      <c r="TAM55" s="106"/>
      <c r="TAN55" s="106"/>
      <c r="TAO55" s="106"/>
      <c r="TAP55" s="106"/>
      <c r="TAQ55" s="106"/>
      <c r="TAR55" s="106"/>
      <c r="TAS55" s="106"/>
      <c r="TAT55" s="106"/>
      <c r="TAU55" s="106"/>
      <c r="TAV55" s="106"/>
      <c r="TAW55" s="106"/>
      <c r="TAX55" s="106"/>
      <c r="TAY55" s="106"/>
      <c r="TAZ55" s="106"/>
      <c r="TBA55" s="106"/>
      <c r="TBB55" s="106"/>
      <c r="TBC55" s="106"/>
      <c r="TBD55" s="106"/>
      <c r="TBE55" s="106"/>
      <c r="TBF55" s="106"/>
      <c r="TBG55" s="106"/>
      <c r="TBH55" s="106"/>
      <c r="TBI55" s="106"/>
      <c r="TBJ55" s="106"/>
      <c r="TBK55" s="106"/>
      <c r="TBL55" s="106"/>
      <c r="TBM55" s="106"/>
      <c r="TBN55" s="106"/>
      <c r="TBO55" s="106"/>
      <c r="TBP55" s="106"/>
      <c r="TBQ55" s="106"/>
      <c r="TBR55" s="106"/>
      <c r="TBS55" s="106"/>
      <c r="TBT55" s="106"/>
      <c r="TBU55" s="106"/>
      <c r="TBV55" s="106"/>
      <c r="TBW55" s="106"/>
      <c r="TBX55" s="106"/>
      <c r="TBY55" s="106"/>
      <c r="TBZ55" s="106"/>
      <c r="TCA55" s="106"/>
      <c r="TCB55" s="106"/>
      <c r="TCC55" s="106"/>
      <c r="TCD55" s="106"/>
      <c r="TCE55" s="106"/>
      <c r="TCF55" s="106"/>
      <c r="TCG55" s="106"/>
      <c r="TCH55" s="106"/>
      <c r="TCI55" s="106"/>
      <c r="TCJ55" s="106"/>
      <c r="TCK55" s="106"/>
      <c r="TCL55" s="106"/>
      <c r="TCM55" s="106"/>
      <c r="TCN55" s="106"/>
      <c r="TCO55" s="106"/>
      <c r="TCP55" s="106"/>
      <c r="TCQ55" s="106"/>
      <c r="TCR55" s="106"/>
      <c r="TCS55" s="106"/>
      <c r="TCT55" s="106"/>
      <c r="TCU55" s="106"/>
      <c r="TCV55" s="106"/>
      <c r="TCW55" s="106"/>
      <c r="TCX55" s="106"/>
      <c r="TCY55" s="106"/>
      <c r="TCZ55" s="106"/>
      <c r="TDA55" s="106"/>
      <c r="TDB55" s="106"/>
      <c r="TDC55" s="106"/>
      <c r="TDD55" s="106"/>
      <c r="TDE55" s="106"/>
      <c r="TDF55" s="106"/>
      <c r="TDG55" s="106"/>
      <c r="TDH55" s="106"/>
      <c r="TDI55" s="106"/>
      <c r="TDJ55" s="106"/>
      <c r="TDK55" s="106"/>
      <c r="TDL55" s="106"/>
      <c r="TDM55" s="106"/>
      <c r="TDN55" s="106"/>
      <c r="TDO55" s="106"/>
      <c r="TDP55" s="106"/>
      <c r="TDQ55" s="106"/>
      <c r="TDR55" s="106"/>
      <c r="TDS55" s="106"/>
      <c r="TDT55" s="106"/>
      <c r="TDU55" s="106"/>
      <c r="TDV55" s="106"/>
      <c r="TDW55" s="106"/>
      <c r="TDX55" s="106"/>
      <c r="TDY55" s="106"/>
      <c r="TDZ55" s="106"/>
      <c r="TEA55" s="106"/>
      <c r="TEB55" s="106"/>
      <c r="TEC55" s="106"/>
      <c r="TED55" s="106"/>
      <c r="TEE55" s="106"/>
      <c r="TEF55" s="106"/>
      <c r="TEG55" s="106"/>
      <c r="TEH55" s="106"/>
      <c r="TEI55" s="106"/>
      <c r="TEJ55" s="106"/>
      <c r="TEK55" s="106"/>
      <c r="TEL55" s="106"/>
      <c r="TEM55" s="106"/>
      <c r="TEN55" s="106"/>
      <c r="TEO55" s="106"/>
      <c r="TEP55" s="106"/>
      <c r="TEQ55" s="106"/>
      <c r="TER55" s="106"/>
      <c r="TES55" s="106"/>
      <c r="TET55" s="106"/>
      <c r="TEU55" s="106"/>
      <c r="TEV55" s="106"/>
      <c r="TEW55" s="106"/>
      <c r="TEX55" s="106"/>
      <c r="TEY55" s="106"/>
      <c r="TEZ55" s="106"/>
      <c r="TFA55" s="106"/>
      <c r="TFB55" s="106"/>
      <c r="TFC55" s="106"/>
      <c r="TFD55" s="106"/>
      <c r="TFE55" s="106"/>
      <c r="TFF55" s="106"/>
      <c r="TFG55" s="106"/>
      <c r="TFH55" s="106"/>
      <c r="TFI55" s="106"/>
      <c r="TFJ55" s="106"/>
      <c r="TFK55" s="106"/>
      <c r="TFL55" s="106"/>
      <c r="TFM55" s="106"/>
      <c r="TFN55" s="106"/>
      <c r="TFO55" s="106"/>
      <c r="TFP55" s="106"/>
      <c r="TFQ55" s="106"/>
      <c r="TFR55" s="106"/>
      <c r="TFS55" s="106"/>
      <c r="TFT55" s="106"/>
      <c r="TFU55" s="106"/>
      <c r="TFV55" s="106"/>
      <c r="TFW55" s="106"/>
      <c r="TFX55" s="106"/>
      <c r="TFY55" s="106"/>
      <c r="TFZ55" s="106"/>
      <c r="TGA55" s="106"/>
      <c r="TGB55" s="106"/>
      <c r="TGC55" s="106"/>
      <c r="TGD55" s="106"/>
      <c r="TGE55" s="106"/>
      <c r="TGF55" s="106"/>
      <c r="TGG55" s="106"/>
      <c r="TGH55" s="106"/>
      <c r="TGI55" s="106"/>
      <c r="TGJ55" s="106"/>
      <c r="TGK55" s="106"/>
      <c r="TGL55" s="106"/>
      <c r="TGM55" s="106"/>
      <c r="TGN55" s="106"/>
      <c r="TGO55" s="106"/>
      <c r="TGP55" s="106"/>
      <c r="TGQ55" s="106"/>
      <c r="TGR55" s="106"/>
      <c r="TGS55" s="106"/>
      <c r="TGT55" s="106"/>
      <c r="TGU55" s="106"/>
      <c r="TGV55" s="106"/>
      <c r="TGW55" s="106"/>
      <c r="TGX55" s="106"/>
      <c r="TGY55" s="106"/>
      <c r="TGZ55" s="106"/>
      <c r="THA55" s="106"/>
      <c r="THB55" s="106"/>
      <c r="THC55" s="106"/>
      <c r="THD55" s="106"/>
      <c r="THE55" s="106"/>
      <c r="THF55" s="106"/>
      <c r="THG55" s="106"/>
      <c r="THH55" s="106"/>
      <c r="THI55" s="106"/>
      <c r="THJ55" s="106"/>
      <c r="THK55" s="106"/>
      <c r="THL55" s="106"/>
      <c r="THM55" s="106"/>
      <c r="THN55" s="106"/>
      <c r="THO55" s="106"/>
      <c r="THP55" s="106"/>
      <c r="THQ55" s="106"/>
      <c r="THR55" s="106"/>
      <c r="THS55" s="106"/>
      <c r="THT55" s="106"/>
      <c r="THU55" s="106"/>
      <c r="THV55" s="106"/>
      <c r="THW55" s="106"/>
      <c r="THX55" s="106"/>
      <c r="THY55" s="106"/>
      <c r="THZ55" s="106"/>
      <c r="TIA55" s="106"/>
      <c r="TIB55" s="106"/>
      <c r="TIC55" s="106"/>
      <c r="TID55" s="106"/>
      <c r="TIE55" s="106"/>
      <c r="TIF55" s="106"/>
      <c r="TIG55" s="106"/>
      <c r="TIH55" s="106"/>
      <c r="TII55" s="106"/>
      <c r="TIJ55" s="106"/>
      <c r="TIK55" s="106"/>
      <c r="TIL55" s="106"/>
      <c r="TIM55" s="106"/>
      <c r="TIN55" s="106"/>
      <c r="TIO55" s="106"/>
      <c r="TIP55" s="106"/>
      <c r="TIQ55" s="106"/>
      <c r="TIR55" s="106"/>
      <c r="TIS55" s="106"/>
      <c r="TIT55" s="106"/>
      <c r="TIU55" s="106"/>
      <c r="TIV55" s="106"/>
      <c r="TIW55" s="106"/>
      <c r="TIX55" s="106"/>
      <c r="TIY55" s="106"/>
      <c r="TIZ55" s="106"/>
      <c r="TJA55" s="106"/>
      <c r="TJB55" s="106"/>
      <c r="TJC55" s="106"/>
      <c r="TJD55" s="106"/>
      <c r="TJE55" s="106"/>
      <c r="TJF55" s="106"/>
      <c r="TJG55" s="106"/>
      <c r="TJH55" s="106"/>
      <c r="TJI55" s="106"/>
      <c r="TJJ55" s="106"/>
      <c r="TJK55" s="106"/>
      <c r="TJL55" s="106"/>
      <c r="TJM55" s="106"/>
      <c r="TJN55" s="106"/>
      <c r="TJO55" s="106"/>
      <c r="TJP55" s="106"/>
      <c r="TJQ55" s="106"/>
      <c r="TJR55" s="106"/>
      <c r="TJS55" s="106"/>
      <c r="TJT55" s="106"/>
      <c r="TJU55" s="106"/>
      <c r="TJV55" s="106"/>
      <c r="TJW55" s="106"/>
      <c r="TJX55" s="106"/>
      <c r="TJY55" s="106"/>
      <c r="TJZ55" s="106"/>
      <c r="TKA55" s="106"/>
      <c r="TKB55" s="106"/>
      <c r="TKC55" s="106"/>
      <c r="TKD55" s="106"/>
      <c r="TKE55" s="106"/>
      <c r="TKF55" s="106"/>
      <c r="TKG55" s="106"/>
      <c r="TKH55" s="106"/>
      <c r="TKI55" s="106"/>
      <c r="TKJ55" s="106"/>
      <c r="TKK55" s="106"/>
      <c r="TKL55" s="106"/>
      <c r="TKM55" s="106"/>
      <c r="TKN55" s="106"/>
      <c r="TKO55" s="106"/>
      <c r="TKP55" s="106"/>
      <c r="TKQ55" s="106"/>
      <c r="TKR55" s="106"/>
      <c r="TKS55" s="106"/>
      <c r="TKT55" s="106"/>
      <c r="TKU55" s="106"/>
      <c r="TKV55" s="106"/>
      <c r="TKW55" s="106"/>
      <c r="TKX55" s="106"/>
      <c r="TKY55" s="106"/>
      <c r="TKZ55" s="106"/>
      <c r="TLA55" s="106"/>
      <c r="TLB55" s="106"/>
      <c r="TLC55" s="106"/>
      <c r="TLD55" s="106"/>
      <c r="TLE55" s="106"/>
      <c r="TLF55" s="106"/>
      <c r="TLG55" s="106"/>
      <c r="TLH55" s="106"/>
      <c r="TLI55" s="106"/>
      <c r="TLJ55" s="106"/>
      <c r="TLK55" s="106"/>
      <c r="TLL55" s="106"/>
      <c r="TLM55" s="106"/>
      <c r="TLN55" s="106"/>
      <c r="TLO55" s="106"/>
      <c r="TLP55" s="106"/>
      <c r="TLQ55" s="106"/>
      <c r="TLR55" s="106"/>
      <c r="TLS55" s="106"/>
      <c r="TLT55" s="106"/>
      <c r="TLU55" s="106"/>
      <c r="TLV55" s="106"/>
      <c r="TLW55" s="106"/>
      <c r="TLX55" s="106"/>
      <c r="TLY55" s="106"/>
      <c r="TLZ55" s="106"/>
      <c r="TMA55" s="106"/>
      <c r="TMB55" s="106"/>
      <c r="TMC55" s="106"/>
      <c r="TMD55" s="106"/>
      <c r="TME55" s="106"/>
      <c r="TMF55" s="106"/>
      <c r="TMG55" s="106"/>
      <c r="TMH55" s="106"/>
      <c r="TMI55" s="106"/>
      <c r="TMJ55" s="106"/>
      <c r="TMK55" s="106"/>
      <c r="TML55" s="106"/>
      <c r="TMM55" s="106"/>
      <c r="TMN55" s="106"/>
      <c r="TMO55" s="106"/>
      <c r="TMP55" s="106"/>
      <c r="TMQ55" s="106"/>
      <c r="TMR55" s="106"/>
      <c r="TMS55" s="106"/>
      <c r="TMT55" s="106"/>
      <c r="TMU55" s="106"/>
      <c r="TMV55" s="106"/>
      <c r="TMW55" s="106"/>
      <c r="TMX55" s="106"/>
      <c r="TMY55" s="106"/>
      <c r="TMZ55" s="106"/>
      <c r="TNA55" s="106"/>
      <c r="TNB55" s="106"/>
      <c r="TNC55" s="106"/>
      <c r="TND55" s="106"/>
      <c r="TNE55" s="106"/>
      <c r="TNF55" s="106"/>
      <c r="TNG55" s="106"/>
      <c r="TNH55" s="106"/>
      <c r="TNI55" s="106"/>
      <c r="TNJ55" s="106"/>
      <c r="TNK55" s="106"/>
      <c r="TNL55" s="106"/>
      <c r="TNM55" s="106"/>
      <c r="TNN55" s="106"/>
      <c r="TNO55" s="106"/>
      <c r="TNP55" s="106"/>
      <c r="TNQ55" s="106"/>
      <c r="TNR55" s="106"/>
      <c r="TNS55" s="106"/>
      <c r="TNT55" s="106"/>
      <c r="TNU55" s="106"/>
      <c r="TNV55" s="106"/>
      <c r="TNW55" s="106"/>
      <c r="TNX55" s="106"/>
      <c r="TNY55" s="106"/>
      <c r="TNZ55" s="106"/>
      <c r="TOA55" s="106"/>
      <c r="TOB55" s="106"/>
      <c r="TOC55" s="106"/>
      <c r="TOD55" s="106"/>
      <c r="TOE55" s="106"/>
      <c r="TOF55" s="106"/>
      <c r="TOG55" s="106"/>
      <c r="TOH55" s="106"/>
      <c r="TOI55" s="106"/>
      <c r="TOJ55" s="106"/>
      <c r="TOK55" s="106"/>
      <c r="TOL55" s="106"/>
      <c r="TOM55" s="106"/>
      <c r="TON55" s="106"/>
      <c r="TOO55" s="106"/>
      <c r="TOP55" s="106"/>
      <c r="TOQ55" s="106"/>
      <c r="TOR55" s="106"/>
      <c r="TOS55" s="106"/>
      <c r="TOT55" s="106"/>
      <c r="TOU55" s="106"/>
      <c r="TOV55" s="106"/>
      <c r="TOW55" s="106"/>
      <c r="TOX55" s="106"/>
      <c r="TOY55" s="106"/>
      <c r="TOZ55" s="106"/>
      <c r="TPA55" s="106"/>
      <c r="TPB55" s="106"/>
      <c r="TPC55" s="106"/>
      <c r="TPD55" s="106"/>
      <c r="TPE55" s="106"/>
      <c r="TPF55" s="106"/>
      <c r="TPG55" s="106"/>
      <c r="TPH55" s="106"/>
      <c r="TPI55" s="106"/>
      <c r="TPJ55" s="106"/>
      <c r="TPK55" s="106"/>
      <c r="TPL55" s="106"/>
      <c r="TPM55" s="106"/>
      <c r="TPN55" s="106"/>
      <c r="TPO55" s="106"/>
      <c r="TPP55" s="106"/>
      <c r="TPQ55" s="106"/>
      <c r="TPR55" s="106"/>
      <c r="TPS55" s="106"/>
      <c r="TPT55" s="106"/>
      <c r="TPU55" s="106"/>
      <c r="TPV55" s="106"/>
      <c r="TPW55" s="106"/>
      <c r="TPX55" s="106"/>
      <c r="TPY55" s="106"/>
      <c r="TPZ55" s="106"/>
      <c r="TQA55" s="106"/>
      <c r="TQB55" s="106"/>
      <c r="TQC55" s="106"/>
      <c r="TQD55" s="106"/>
      <c r="TQE55" s="106"/>
      <c r="TQF55" s="106"/>
      <c r="TQG55" s="106"/>
      <c r="TQH55" s="106"/>
      <c r="TQI55" s="106"/>
      <c r="TQJ55" s="106"/>
      <c r="TQK55" s="106"/>
      <c r="TQL55" s="106"/>
      <c r="TQM55" s="106"/>
      <c r="TQN55" s="106"/>
      <c r="TQO55" s="106"/>
      <c r="TQP55" s="106"/>
      <c r="TQQ55" s="106"/>
      <c r="TQR55" s="106"/>
      <c r="TQS55" s="106"/>
      <c r="TQT55" s="106"/>
      <c r="TQU55" s="106"/>
      <c r="TQV55" s="106"/>
      <c r="TQW55" s="106"/>
      <c r="TQX55" s="106"/>
      <c r="TQY55" s="106"/>
      <c r="TQZ55" s="106"/>
      <c r="TRA55" s="106"/>
      <c r="TRB55" s="106"/>
      <c r="TRC55" s="106"/>
      <c r="TRD55" s="106"/>
      <c r="TRE55" s="106"/>
      <c r="TRF55" s="106"/>
      <c r="TRG55" s="106"/>
      <c r="TRH55" s="106"/>
      <c r="TRI55" s="106"/>
      <c r="TRJ55" s="106"/>
      <c r="TRK55" s="106"/>
      <c r="TRL55" s="106"/>
      <c r="TRM55" s="106"/>
      <c r="TRN55" s="106"/>
      <c r="TRO55" s="106"/>
      <c r="TRP55" s="106"/>
      <c r="TRQ55" s="106"/>
      <c r="TRR55" s="106"/>
      <c r="TRS55" s="106"/>
      <c r="TRT55" s="106"/>
      <c r="TRU55" s="106"/>
      <c r="TRV55" s="106"/>
      <c r="TRW55" s="106"/>
      <c r="TRX55" s="106"/>
      <c r="TRY55" s="106"/>
      <c r="TRZ55" s="106"/>
      <c r="TSA55" s="106"/>
      <c r="TSB55" s="106"/>
      <c r="TSC55" s="106"/>
      <c r="TSD55" s="106"/>
      <c r="TSE55" s="106"/>
      <c r="TSF55" s="106"/>
      <c r="TSG55" s="106"/>
      <c r="TSH55" s="106"/>
      <c r="TSI55" s="106"/>
      <c r="TSJ55" s="106"/>
      <c r="TSK55" s="106"/>
      <c r="TSL55" s="106"/>
      <c r="TSM55" s="106"/>
      <c r="TSN55" s="106"/>
      <c r="TSO55" s="106"/>
      <c r="TSP55" s="106"/>
      <c r="TSQ55" s="106"/>
      <c r="TSR55" s="106"/>
      <c r="TSS55" s="106"/>
      <c r="TST55" s="106"/>
      <c r="TSU55" s="106"/>
      <c r="TSV55" s="106"/>
      <c r="TSW55" s="106"/>
      <c r="TSX55" s="106"/>
      <c r="TSY55" s="106"/>
      <c r="TSZ55" s="106"/>
      <c r="TTA55" s="106"/>
      <c r="TTB55" s="106"/>
      <c r="TTC55" s="106"/>
      <c r="TTD55" s="106"/>
      <c r="TTE55" s="106"/>
      <c r="TTF55" s="106"/>
      <c r="TTG55" s="106"/>
      <c r="TTH55" s="106"/>
      <c r="TTI55" s="106"/>
      <c r="TTJ55" s="106"/>
      <c r="TTK55" s="106"/>
      <c r="TTL55" s="106"/>
      <c r="TTM55" s="106"/>
      <c r="TTN55" s="106"/>
      <c r="TTO55" s="106"/>
      <c r="TTP55" s="106"/>
      <c r="TTQ55" s="106"/>
      <c r="TTR55" s="106"/>
      <c r="TTS55" s="106"/>
      <c r="TTT55" s="106"/>
      <c r="TTU55" s="106"/>
      <c r="TTV55" s="106"/>
      <c r="TTW55" s="106"/>
      <c r="TTX55" s="106"/>
      <c r="TTY55" s="106"/>
      <c r="TTZ55" s="106"/>
      <c r="TUA55" s="106"/>
      <c r="TUB55" s="106"/>
      <c r="TUC55" s="106"/>
      <c r="TUD55" s="106"/>
      <c r="TUE55" s="106"/>
      <c r="TUF55" s="106"/>
      <c r="TUG55" s="106"/>
      <c r="TUH55" s="106"/>
      <c r="TUI55" s="106"/>
      <c r="TUJ55" s="106"/>
      <c r="TUK55" s="106"/>
      <c r="TUL55" s="106"/>
      <c r="TUM55" s="106"/>
      <c r="TUN55" s="106"/>
      <c r="TUO55" s="106"/>
      <c r="TUP55" s="106"/>
      <c r="TUQ55" s="106"/>
      <c r="TUR55" s="106"/>
      <c r="TUS55" s="106"/>
      <c r="TUT55" s="106"/>
      <c r="TUU55" s="106"/>
      <c r="TUV55" s="106"/>
      <c r="TUW55" s="106"/>
      <c r="TUX55" s="106"/>
      <c r="TUY55" s="106"/>
      <c r="TUZ55" s="106"/>
      <c r="TVA55" s="106"/>
      <c r="TVB55" s="106"/>
      <c r="TVC55" s="106"/>
      <c r="TVD55" s="106"/>
      <c r="TVE55" s="106"/>
      <c r="TVF55" s="106"/>
      <c r="TVG55" s="106"/>
      <c r="TVH55" s="106"/>
      <c r="TVI55" s="106"/>
      <c r="TVJ55" s="106"/>
      <c r="TVK55" s="106"/>
      <c r="TVL55" s="106"/>
      <c r="TVM55" s="106"/>
      <c r="TVN55" s="106"/>
      <c r="TVO55" s="106"/>
      <c r="TVP55" s="106"/>
      <c r="TVQ55" s="106"/>
      <c r="TVR55" s="106"/>
      <c r="TVS55" s="106"/>
      <c r="TVT55" s="106"/>
      <c r="TVU55" s="106"/>
      <c r="TVV55" s="106"/>
      <c r="TVW55" s="106"/>
      <c r="TVX55" s="106"/>
      <c r="TVY55" s="106"/>
      <c r="TVZ55" s="106"/>
      <c r="TWA55" s="106"/>
      <c r="TWB55" s="106"/>
      <c r="TWC55" s="106"/>
      <c r="TWD55" s="106"/>
      <c r="TWE55" s="106"/>
      <c r="TWF55" s="106"/>
      <c r="TWG55" s="106"/>
      <c r="TWH55" s="106"/>
      <c r="TWI55" s="106"/>
      <c r="TWJ55" s="106"/>
      <c r="TWK55" s="106"/>
      <c r="TWL55" s="106"/>
      <c r="TWM55" s="106"/>
      <c r="TWN55" s="106"/>
      <c r="TWO55" s="106"/>
      <c r="TWP55" s="106"/>
      <c r="TWQ55" s="106"/>
      <c r="TWR55" s="106"/>
      <c r="TWS55" s="106"/>
      <c r="TWT55" s="106"/>
      <c r="TWU55" s="106"/>
      <c r="TWV55" s="106"/>
      <c r="TWW55" s="106"/>
      <c r="TWX55" s="106"/>
      <c r="TWY55" s="106"/>
      <c r="TWZ55" s="106"/>
      <c r="TXA55" s="106"/>
      <c r="TXB55" s="106"/>
      <c r="TXC55" s="106"/>
      <c r="TXD55" s="106"/>
      <c r="TXE55" s="106"/>
      <c r="TXF55" s="106"/>
      <c r="TXG55" s="106"/>
      <c r="TXH55" s="106"/>
      <c r="TXI55" s="106"/>
      <c r="TXJ55" s="106"/>
      <c r="TXK55" s="106"/>
      <c r="TXL55" s="106"/>
      <c r="TXM55" s="106"/>
      <c r="TXN55" s="106"/>
      <c r="TXO55" s="106"/>
      <c r="TXP55" s="106"/>
      <c r="TXQ55" s="106"/>
      <c r="TXR55" s="106"/>
      <c r="TXS55" s="106"/>
      <c r="TXT55" s="106"/>
      <c r="TXU55" s="106"/>
      <c r="TXV55" s="106"/>
      <c r="TXW55" s="106"/>
      <c r="TXX55" s="106"/>
      <c r="TXY55" s="106"/>
      <c r="TXZ55" s="106"/>
      <c r="TYA55" s="106"/>
      <c r="TYB55" s="106"/>
      <c r="TYC55" s="106"/>
      <c r="TYD55" s="106"/>
      <c r="TYE55" s="106"/>
      <c r="TYF55" s="106"/>
      <c r="TYG55" s="106"/>
      <c r="TYH55" s="106"/>
      <c r="TYI55" s="106"/>
      <c r="TYJ55" s="106"/>
      <c r="TYK55" s="106"/>
      <c r="TYL55" s="106"/>
      <c r="TYM55" s="106"/>
      <c r="TYN55" s="106"/>
      <c r="TYO55" s="106"/>
      <c r="TYP55" s="106"/>
      <c r="TYQ55" s="106"/>
      <c r="TYR55" s="106"/>
      <c r="TYS55" s="106"/>
      <c r="TYT55" s="106"/>
      <c r="TYU55" s="106"/>
      <c r="TYV55" s="106"/>
      <c r="TYW55" s="106"/>
      <c r="TYX55" s="106"/>
      <c r="TYY55" s="106"/>
      <c r="TYZ55" s="106"/>
      <c r="TZA55" s="106"/>
      <c r="TZB55" s="106"/>
      <c r="TZC55" s="106"/>
      <c r="TZD55" s="106"/>
      <c r="TZE55" s="106"/>
      <c r="TZF55" s="106"/>
      <c r="TZG55" s="106"/>
      <c r="TZH55" s="106"/>
      <c r="TZI55" s="106"/>
      <c r="TZJ55" s="106"/>
      <c r="TZK55" s="106"/>
      <c r="TZL55" s="106"/>
      <c r="TZM55" s="106"/>
      <c r="TZN55" s="106"/>
      <c r="TZO55" s="106"/>
      <c r="TZP55" s="106"/>
      <c r="TZQ55" s="106"/>
      <c r="TZR55" s="106"/>
      <c r="TZS55" s="106"/>
      <c r="TZT55" s="106"/>
      <c r="TZU55" s="106"/>
      <c r="TZV55" s="106"/>
      <c r="TZW55" s="106"/>
      <c r="TZX55" s="106"/>
      <c r="TZY55" s="106"/>
      <c r="TZZ55" s="106"/>
      <c r="UAA55" s="106"/>
      <c r="UAB55" s="106"/>
      <c r="UAC55" s="106"/>
      <c r="UAD55" s="106"/>
      <c r="UAE55" s="106"/>
      <c r="UAF55" s="106"/>
      <c r="UAG55" s="106"/>
      <c r="UAH55" s="106"/>
      <c r="UAI55" s="106"/>
      <c r="UAJ55" s="106"/>
      <c r="UAK55" s="106"/>
      <c r="UAL55" s="106"/>
      <c r="UAM55" s="106"/>
      <c r="UAN55" s="106"/>
      <c r="UAO55" s="106"/>
      <c r="UAP55" s="106"/>
      <c r="UAQ55" s="106"/>
      <c r="UAR55" s="106"/>
      <c r="UAS55" s="106"/>
      <c r="UAT55" s="106"/>
      <c r="UAU55" s="106"/>
      <c r="UAV55" s="106"/>
      <c r="UAW55" s="106"/>
      <c r="UAX55" s="106"/>
      <c r="UAY55" s="106"/>
      <c r="UAZ55" s="106"/>
      <c r="UBA55" s="106"/>
      <c r="UBB55" s="106"/>
      <c r="UBC55" s="106"/>
      <c r="UBD55" s="106"/>
      <c r="UBE55" s="106"/>
      <c r="UBF55" s="106"/>
      <c r="UBG55" s="106"/>
      <c r="UBH55" s="106"/>
      <c r="UBI55" s="106"/>
      <c r="UBJ55" s="106"/>
      <c r="UBK55" s="106"/>
      <c r="UBL55" s="106"/>
      <c r="UBM55" s="106"/>
      <c r="UBN55" s="106"/>
      <c r="UBO55" s="106"/>
      <c r="UBP55" s="106"/>
      <c r="UBQ55" s="106"/>
      <c r="UBR55" s="106"/>
      <c r="UBS55" s="106"/>
      <c r="UBT55" s="106"/>
      <c r="UBU55" s="106"/>
      <c r="UBV55" s="106"/>
      <c r="UBW55" s="106"/>
      <c r="UBX55" s="106"/>
      <c r="UBY55" s="106"/>
      <c r="UBZ55" s="106"/>
      <c r="UCA55" s="106"/>
      <c r="UCB55" s="106"/>
      <c r="UCC55" s="106"/>
      <c r="UCD55" s="106"/>
      <c r="UCE55" s="106"/>
      <c r="UCF55" s="106"/>
      <c r="UCG55" s="106"/>
      <c r="UCH55" s="106"/>
      <c r="UCI55" s="106"/>
      <c r="UCJ55" s="106"/>
      <c r="UCK55" s="106"/>
      <c r="UCL55" s="106"/>
      <c r="UCM55" s="106"/>
      <c r="UCN55" s="106"/>
      <c r="UCO55" s="106"/>
      <c r="UCP55" s="106"/>
      <c r="UCQ55" s="106"/>
      <c r="UCR55" s="106"/>
      <c r="UCS55" s="106"/>
      <c r="UCT55" s="106"/>
      <c r="UCU55" s="106"/>
      <c r="UCV55" s="106"/>
      <c r="UCW55" s="106"/>
      <c r="UCX55" s="106"/>
      <c r="UCY55" s="106"/>
      <c r="UCZ55" s="106"/>
      <c r="UDA55" s="106"/>
      <c r="UDB55" s="106"/>
      <c r="UDC55" s="106"/>
      <c r="UDD55" s="106"/>
      <c r="UDE55" s="106"/>
      <c r="UDF55" s="106"/>
      <c r="UDG55" s="106"/>
      <c r="UDH55" s="106"/>
      <c r="UDI55" s="106"/>
      <c r="UDJ55" s="106"/>
      <c r="UDK55" s="106"/>
      <c r="UDL55" s="106"/>
      <c r="UDM55" s="106"/>
      <c r="UDN55" s="106"/>
      <c r="UDO55" s="106"/>
      <c r="UDP55" s="106"/>
      <c r="UDQ55" s="106"/>
      <c r="UDR55" s="106"/>
      <c r="UDS55" s="106"/>
      <c r="UDT55" s="106"/>
      <c r="UDU55" s="106"/>
      <c r="UDV55" s="106"/>
      <c r="UDW55" s="106"/>
      <c r="UDX55" s="106"/>
      <c r="UDY55" s="106"/>
      <c r="UDZ55" s="106"/>
      <c r="UEA55" s="106"/>
      <c r="UEB55" s="106"/>
      <c r="UEC55" s="106"/>
      <c r="UED55" s="106"/>
      <c r="UEE55" s="106"/>
      <c r="UEF55" s="106"/>
      <c r="UEG55" s="106"/>
      <c r="UEH55" s="106"/>
      <c r="UEI55" s="106"/>
      <c r="UEJ55" s="106"/>
      <c r="UEK55" s="106"/>
      <c r="UEL55" s="106"/>
      <c r="UEM55" s="106"/>
      <c r="UEN55" s="106"/>
      <c r="UEO55" s="106"/>
      <c r="UEP55" s="106"/>
      <c r="UEQ55" s="106"/>
      <c r="UER55" s="106"/>
      <c r="UES55" s="106"/>
      <c r="UET55" s="106"/>
      <c r="UEU55" s="106"/>
      <c r="UEV55" s="106"/>
      <c r="UEW55" s="106"/>
      <c r="UEX55" s="106"/>
      <c r="UEY55" s="106"/>
      <c r="UEZ55" s="106"/>
      <c r="UFA55" s="106"/>
      <c r="UFB55" s="106"/>
      <c r="UFC55" s="106"/>
      <c r="UFD55" s="106"/>
      <c r="UFE55" s="106"/>
      <c r="UFF55" s="106"/>
      <c r="UFG55" s="106"/>
      <c r="UFH55" s="106"/>
      <c r="UFI55" s="106"/>
      <c r="UFJ55" s="106"/>
      <c r="UFK55" s="106"/>
      <c r="UFL55" s="106"/>
      <c r="UFM55" s="106"/>
      <c r="UFN55" s="106"/>
      <c r="UFO55" s="106"/>
      <c r="UFP55" s="106"/>
      <c r="UFQ55" s="106"/>
      <c r="UFR55" s="106"/>
      <c r="UFS55" s="106"/>
      <c r="UFT55" s="106"/>
      <c r="UFU55" s="106"/>
      <c r="UFV55" s="106"/>
      <c r="UFW55" s="106"/>
      <c r="UFX55" s="106"/>
      <c r="UFY55" s="106"/>
      <c r="UFZ55" s="106"/>
      <c r="UGA55" s="106"/>
      <c r="UGB55" s="106"/>
      <c r="UGC55" s="106"/>
      <c r="UGD55" s="106"/>
      <c r="UGE55" s="106"/>
      <c r="UGF55" s="106"/>
      <c r="UGG55" s="106"/>
      <c r="UGH55" s="106"/>
      <c r="UGI55" s="106"/>
      <c r="UGJ55" s="106"/>
      <c r="UGK55" s="106"/>
      <c r="UGL55" s="106"/>
      <c r="UGM55" s="106"/>
      <c r="UGN55" s="106"/>
      <c r="UGO55" s="106"/>
      <c r="UGP55" s="106"/>
      <c r="UGQ55" s="106"/>
      <c r="UGR55" s="106"/>
      <c r="UGS55" s="106"/>
      <c r="UGT55" s="106"/>
      <c r="UGU55" s="106"/>
      <c r="UGV55" s="106"/>
      <c r="UGW55" s="106"/>
      <c r="UGX55" s="106"/>
      <c r="UGY55" s="106"/>
      <c r="UGZ55" s="106"/>
      <c r="UHA55" s="106"/>
      <c r="UHB55" s="106"/>
      <c r="UHC55" s="106"/>
      <c r="UHD55" s="106"/>
      <c r="UHE55" s="106"/>
      <c r="UHF55" s="106"/>
      <c r="UHG55" s="106"/>
      <c r="UHH55" s="106"/>
      <c r="UHI55" s="106"/>
      <c r="UHJ55" s="106"/>
      <c r="UHK55" s="106"/>
      <c r="UHL55" s="106"/>
      <c r="UHM55" s="106"/>
      <c r="UHN55" s="106"/>
      <c r="UHO55" s="106"/>
      <c r="UHP55" s="106"/>
      <c r="UHQ55" s="106"/>
      <c r="UHR55" s="106"/>
      <c r="UHS55" s="106"/>
      <c r="UHT55" s="106"/>
      <c r="UHU55" s="106"/>
      <c r="UHV55" s="106"/>
      <c r="UHW55" s="106"/>
      <c r="UHX55" s="106"/>
      <c r="UHY55" s="106"/>
      <c r="UHZ55" s="106"/>
      <c r="UIA55" s="106"/>
      <c r="UIB55" s="106"/>
      <c r="UIC55" s="106"/>
      <c r="UID55" s="106"/>
      <c r="UIE55" s="106"/>
      <c r="UIF55" s="106"/>
      <c r="UIG55" s="106"/>
      <c r="UIH55" s="106"/>
      <c r="UII55" s="106"/>
      <c r="UIJ55" s="106"/>
      <c r="UIK55" s="106"/>
      <c r="UIL55" s="106"/>
      <c r="UIM55" s="106"/>
      <c r="UIN55" s="106"/>
      <c r="UIO55" s="106"/>
      <c r="UIP55" s="106"/>
      <c r="UIQ55" s="106"/>
      <c r="UIR55" s="106"/>
      <c r="UIS55" s="106"/>
      <c r="UIT55" s="106"/>
      <c r="UIU55" s="106"/>
      <c r="UIV55" s="106"/>
      <c r="UIW55" s="106"/>
      <c r="UIX55" s="106"/>
      <c r="UIY55" s="106"/>
      <c r="UIZ55" s="106"/>
      <c r="UJA55" s="106"/>
      <c r="UJB55" s="106"/>
      <c r="UJC55" s="106"/>
      <c r="UJD55" s="106"/>
      <c r="UJE55" s="106"/>
      <c r="UJF55" s="106"/>
      <c r="UJG55" s="106"/>
      <c r="UJH55" s="106"/>
      <c r="UJI55" s="106"/>
      <c r="UJJ55" s="106"/>
      <c r="UJK55" s="106"/>
      <c r="UJL55" s="106"/>
      <c r="UJM55" s="106"/>
      <c r="UJN55" s="106"/>
      <c r="UJO55" s="106"/>
      <c r="UJP55" s="106"/>
      <c r="UJQ55" s="106"/>
      <c r="UJR55" s="106"/>
      <c r="UJS55" s="106"/>
      <c r="UJT55" s="106"/>
      <c r="UJU55" s="106"/>
      <c r="UJV55" s="106"/>
      <c r="UJW55" s="106"/>
      <c r="UJX55" s="106"/>
      <c r="UJY55" s="106"/>
      <c r="UJZ55" s="106"/>
      <c r="UKA55" s="106"/>
      <c r="UKB55" s="106"/>
      <c r="UKC55" s="106"/>
      <c r="UKD55" s="106"/>
      <c r="UKE55" s="106"/>
      <c r="UKF55" s="106"/>
      <c r="UKG55" s="106"/>
      <c r="UKH55" s="106"/>
      <c r="UKI55" s="106"/>
      <c r="UKJ55" s="106"/>
      <c r="UKK55" s="106"/>
      <c r="UKL55" s="106"/>
      <c r="UKM55" s="106"/>
      <c r="UKN55" s="106"/>
      <c r="UKO55" s="106"/>
      <c r="UKP55" s="106"/>
      <c r="UKQ55" s="106"/>
      <c r="UKR55" s="106"/>
      <c r="UKS55" s="106"/>
      <c r="UKT55" s="106"/>
      <c r="UKU55" s="106"/>
      <c r="UKV55" s="106"/>
      <c r="UKW55" s="106"/>
      <c r="UKX55" s="106"/>
      <c r="UKY55" s="106"/>
      <c r="UKZ55" s="106"/>
      <c r="ULA55" s="106"/>
      <c r="ULB55" s="106"/>
      <c r="ULC55" s="106"/>
      <c r="ULD55" s="106"/>
      <c r="ULE55" s="106"/>
      <c r="ULF55" s="106"/>
      <c r="ULG55" s="106"/>
      <c r="ULH55" s="106"/>
      <c r="ULI55" s="106"/>
      <c r="ULJ55" s="106"/>
      <c r="ULK55" s="106"/>
      <c r="ULL55" s="106"/>
      <c r="ULM55" s="106"/>
      <c r="ULN55" s="106"/>
      <c r="ULO55" s="106"/>
      <c r="ULP55" s="106"/>
      <c r="ULQ55" s="106"/>
      <c r="ULR55" s="106"/>
      <c r="ULS55" s="106"/>
      <c r="ULT55" s="106"/>
      <c r="ULU55" s="106"/>
      <c r="ULV55" s="106"/>
      <c r="ULW55" s="106"/>
      <c r="ULX55" s="106"/>
      <c r="ULY55" s="106"/>
      <c r="ULZ55" s="106"/>
      <c r="UMA55" s="106"/>
      <c r="UMB55" s="106"/>
      <c r="UMC55" s="106"/>
      <c r="UMD55" s="106"/>
      <c r="UME55" s="106"/>
      <c r="UMF55" s="106"/>
      <c r="UMG55" s="106"/>
      <c r="UMH55" s="106"/>
      <c r="UMI55" s="106"/>
      <c r="UMJ55" s="106"/>
      <c r="UMK55" s="106"/>
      <c r="UML55" s="106"/>
      <c r="UMM55" s="106"/>
      <c r="UMN55" s="106"/>
      <c r="UMO55" s="106"/>
      <c r="UMP55" s="106"/>
      <c r="UMQ55" s="106"/>
      <c r="UMR55" s="106"/>
      <c r="UMS55" s="106"/>
      <c r="UMT55" s="106"/>
      <c r="UMU55" s="106"/>
      <c r="UMV55" s="106"/>
      <c r="UMW55" s="106"/>
      <c r="UMX55" s="106"/>
      <c r="UMY55" s="106"/>
      <c r="UMZ55" s="106"/>
      <c r="UNA55" s="106"/>
      <c r="UNB55" s="106"/>
      <c r="UNC55" s="106"/>
      <c r="UND55" s="106"/>
      <c r="UNE55" s="106"/>
      <c r="UNF55" s="106"/>
      <c r="UNG55" s="106"/>
      <c r="UNH55" s="106"/>
      <c r="UNI55" s="106"/>
      <c r="UNJ55" s="106"/>
      <c r="UNK55" s="106"/>
      <c r="UNL55" s="106"/>
      <c r="UNM55" s="106"/>
      <c r="UNN55" s="106"/>
      <c r="UNO55" s="106"/>
      <c r="UNP55" s="106"/>
      <c r="UNQ55" s="106"/>
      <c r="UNR55" s="106"/>
      <c r="UNS55" s="106"/>
      <c r="UNT55" s="106"/>
      <c r="UNU55" s="106"/>
      <c r="UNV55" s="106"/>
      <c r="UNW55" s="106"/>
      <c r="UNX55" s="106"/>
      <c r="UNY55" s="106"/>
      <c r="UNZ55" s="106"/>
      <c r="UOA55" s="106"/>
      <c r="UOB55" s="106"/>
      <c r="UOC55" s="106"/>
      <c r="UOD55" s="106"/>
      <c r="UOE55" s="106"/>
      <c r="UOF55" s="106"/>
      <c r="UOG55" s="106"/>
      <c r="UOH55" s="106"/>
      <c r="UOI55" s="106"/>
      <c r="UOJ55" s="106"/>
      <c r="UOK55" s="106"/>
      <c r="UOL55" s="106"/>
      <c r="UOM55" s="106"/>
      <c r="UON55" s="106"/>
      <c r="UOO55" s="106"/>
      <c r="UOP55" s="106"/>
      <c r="UOQ55" s="106"/>
      <c r="UOR55" s="106"/>
      <c r="UOS55" s="106"/>
      <c r="UOT55" s="106"/>
      <c r="UOU55" s="106"/>
      <c r="UOV55" s="106"/>
      <c r="UOW55" s="106"/>
      <c r="UOX55" s="106"/>
      <c r="UOY55" s="106"/>
      <c r="UOZ55" s="106"/>
      <c r="UPA55" s="106"/>
      <c r="UPB55" s="106"/>
      <c r="UPC55" s="106"/>
      <c r="UPD55" s="106"/>
      <c r="UPE55" s="106"/>
      <c r="UPF55" s="106"/>
      <c r="UPG55" s="106"/>
      <c r="UPH55" s="106"/>
      <c r="UPI55" s="106"/>
      <c r="UPJ55" s="106"/>
      <c r="UPK55" s="106"/>
      <c r="UPL55" s="106"/>
      <c r="UPM55" s="106"/>
      <c r="UPN55" s="106"/>
      <c r="UPO55" s="106"/>
      <c r="UPP55" s="106"/>
      <c r="UPQ55" s="106"/>
      <c r="UPR55" s="106"/>
      <c r="UPS55" s="106"/>
      <c r="UPT55" s="106"/>
      <c r="UPU55" s="106"/>
      <c r="UPV55" s="106"/>
      <c r="UPW55" s="106"/>
      <c r="UPX55" s="106"/>
      <c r="UPY55" s="106"/>
      <c r="UPZ55" s="106"/>
      <c r="UQA55" s="106"/>
      <c r="UQB55" s="106"/>
      <c r="UQC55" s="106"/>
      <c r="UQD55" s="106"/>
      <c r="UQE55" s="106"/>
      <c r="UQF55" s="106"/>
      <c r="UQG55" s="106"/>
      <c r="UQH55" s="106"/>
      <c r="UQI55" s="106"/>
      <c r="UQJ55" s="106"/>
      <c r="UQK55" s="106"/>
      <c r="UQL55" s="106"/>
      <c r="UQM55" s="106"/>
      <c r="UQN55" s="106"/>
      <c r="UQO55" s="106"/>
      <c r="UQP55" s="106"/>
      <c r="UQQ55" s="106"/>
      <c r="UQR55" s="106"/>
      <c r="UQS55" s="106"/>
      <c r="UQT55" s="106"/>
      <c r="UQU55" s="106"/>
      <c r="UQV55" s="106"/>
      <c r="UQW55" s="106"/>
      <c r="UQX55" s="106"/>
      <c r="UQY55" s="106"/>
      <c r="UQZ55" s="106"/>
      <c r="URA55" s="106"/>
      <c r="URB55" s="106"/>
      <c r="URC55" s="106"/>
      <c r="URD55" s="106"/>
      <c r="URE55" s="106"/>
      <c r="URF55" s="106"/>
      <c r="URG55" s="106"/>
      <c r="URH55" s="106"/>
      <c r="URI55" s="106"/>
      <c r="URJ55" s="106"/>
      <c r="URK55" s="106"/>
      <c r="URL55" s="106"/>
      <c r="URM55" s="106"/>
      <c r="URN55" s="106"/>
      <c r="URO55" s="106"/>
      <c r="URP55" s="106"/>
      <c r="URQ55" s="106"/>
      <c r="URR55" s="106"/>
      <c r="URS55" s="106"/>
      <c r="URT55" s="106"/>
      <c r="URU55" s="106"/>
      <c r="URV55" s="106"/>
      <c r="URW55" s="106"/>
      <c r="URX55" s="106"/>
      <c r="URY55" s="106"/>
      <c r="URZ55" s="106"/>
      <c r="USA55" s="106"/>
      <c r="USB55" s="106"/>
      <c r="USC55" s="106"/>
      <c r="USD55" s="106"/>
      <c r="USE55" s="106"/>
      <c r="USF55" s="106"/>
      <c r="USG55" s="106"/>
      <c r="USH55" s="106"/>
      <c r="USI55" s="106"/>
      <c r="USJ55" s="106"/>
      <c r="USK55" s="106"/>
      <c r="USL55" s="106"/>
      <c r="USM55" s="106"/>
      <c r="USN55" s="106"/>
      <c r="USO55" s="106"/>
      <c r="USP55" s="106"/>
      <c r="USQ55" s="106"/>
      <c r="USR55" s="106"/>
      <c r="USS55" s="106"/>
      <c r="UST55" s="106"/>
      <c r="USU55" s="106"/>
      <c r="USV55" s="106"/>
      <c r="USW55" s="106"/>
      <c r="USX55" s="106"/>
      <c r="USY55" s="106"/>
      <c r="USZ55" s="106"/>
      <c r="UTA55" s="106"/>
      <c r="UTB55" s="106"/>
      <c r="UTC55" s="106"/>
      <c r="UTD55" s="106"/>
      <c r="UTE55" s="106"/>
      <c r="UTF55" s="106"/>
      <c r="UTG55" s="106"/>
      <c r="UTH55" s="106"/>
      <c r="UTI55" s="106"/>
      <c r="UTJ55" s="106"/>
      <c r="UTK55" s="106"/>
      <c r="UTL55" s="106"/>
      <c r="UTM55" s="106"/>
      <c r="UTN55" s="106"/>
      <c r="UTO55" s="106"/>
      <c r="UTP55" s="106"/>
      <c r="UTQ55" s="106"/>
      <c r="UTR55" s="106"/>
      <c r="UTS55" s="106"/>
      <c r="UTT55" s="106"/>
      <c r="UTU55" s="106"/>
      <c r="UTV55" s="106"/>
      <c r="UTW55" s="106"/>
      <c r="UTX55" s="106"/>
      <c r="UTY55" s="106"/>
      <c r="UTZ55" s="106"/>
      <c r="UUA55" s="106"/>
      <c r="UUB55" s="106"/>
      <c r="UUC55" s="106"/>
      <c r="UUD55" s="106"/>
      <c r="UUE55" s="106"/>
      <c r="UUF55" s="106"/>
      <c r="UUG55" s="106"/>
      <c r="UUH55" s="106"/>
      <c r="UUI55" s="106"/>
      <c r="UUJ55" s="106"/>
      <c r="UUK55" s="106"/>
      <c r="UUL55" s="106"/>
      <c r="UUM55" s="106"/>
      <c r="UUN55" s="106"/>
      <c r="UUO55" s="106"/>
      <c r="UUP55" s="106"/>
      <c r="UUQ55" s="106"/>
      <c r="UUR55" s="106"/>
      <c r="UUS55" s="106"/>
      <c r="UUT55" s="106"/>
      <c r="UUU55" s="106"/>
      <c r="UUV55" s="106"/>
      <c r="UUW55" s="106"/>
      <c r="UUX55" s="106"/>
      <c r="UUY55" s="106"/>
      <c r="UUZ55" s="106"/>
      <c r="UVA55" s="106"/>
      <c r="UVB55" s="106"/>
      <c r="UVC55" s="106"/>
      <c r="UVD55" s="106"/>
      <c r="UVE55" s="106"/>
      <c r="UVF55" s="106"/>
      <c r="UVG55" s="106"/>
      <c r="UVH55" s="106"/>
      <c r="UVI55" s="106"/>
      <c r="UVJ55" s="106"/>
      <c r="UVK55" s="106"/>
      <c r="UVL55" s="106"/>
      <c r="UVM55" s="106"/>
      <c r="UVN55" s="106"/>
      <c r="UVO55" s="106"/>
      <c r="UVP55" s="106"/>
      <c r="UVQ55" s="106"/>
      <c r="UVR55" s="106"/>
      <c r="UVS55" s="106"/>
      <c r="UVT55" s="106"/>
      <c r="UVU55" s="106"/>
      <c r="UVV55" s="106"/>
      <c r="UVW55" s="106"/>
      <c r="UVX55" s="106"/>
      <c r="UVY55" s="106"/>
      <c r="UVZ55" s="106"/>
      <c r="UWA55" s="106"/>
      <c r="UWB55" s="106"/>
      <c r="UWC55" s="106"/>
      <c r="UWD55" s="106"/>
      <c r="UWE55" s="106"/>
      <c r="UWF55" s="106"/>
      <c r="UWG55" s="106"/>
      <c r="UWH55" s="106"/>
      <c r="UWI55" s="106"/>
      <c r="UWJ55" s="106"/>
      <c r="UWK55" s="106"/>
      <c r="UWL55" s="106"/>
      <c r="UWM55" s="106"/>
      <c r="UWN55" s="106"/>
      <c r="UWO55" s="106"/>
      <c r="UWP55" s="106"/>
      <c r="UWQ55" s="106"/>
      <c r="UWR55" s="106"/>
      <c r="UWS55" s="106"/>
      <c r="UWT55" s="106"/>
      <c r="UWU55" s="106"/>
      <c r="UWV55" s="106"/>
      <c r="UWW55" s="106"/>
      <c r="UWX55" s="106"/>
      <c r="UWY55" s="106"/>
      <c r="UWZ55" s="106"/>
      <c r="UXA55" s="106"/>
      <c r="UXB55" s="106"/>
      <c r="UXC55" s="106"/>
      <c r="UXD55" s="106"/>
      <c r="UXE55" s="106"/>
      <c r="UXF55" s="106"/>
      <c r="UXG55" s="106"/>
      <c r="UXH55" s="106"/>
      <c r="UXI55" s="106"/>
      <c r="UXJ55" s="106"/>
      <c r="UXK55" s="106"/>
      <c r="UXL55" s="106"/>
      <c r="UXM55" s="106"/>
      <c r="UXN55" s="106"/>
      <c r="UXO55" s="106"/>
      <c r="UXP55" s="106"/>
      <c r="UXQ55" s="106"/>
      <c r="UXR55" s="106"/>
      <c r="UXS55" s="106"/>
      <c r="UXT55" s="106"/>
      <c r="UXU55" s="106"/>
      <c r="UXV55" s="106"/>
      <c r="UXW55" s="106"/>
      <c r="UXX55" s="106"/>
      <c r="UXY55" s="106"/>
      <c r="UXZ55" s="106"/>
      <c r="UYA55" s="106"/>
      <c r="UYB55" s="106"/>
      <c r="UYC55" s="106"/>
      <c r="UYD55" s="106"/>
      <c r="UYE55" s="106"/>
      <c r="UYF55" s="106"/>
      <c r="UYG55" s="106"/>
      <c r="UYH55" s="106"/>
      <c r="UYI55" s="106"/>
      <c r="UYJ55" s="106"/>
      <c r="UYK55" s="106"/>
      <c r="UYL55" s="106"/>
      <c r="UYM55" s="106"/>
      <c r="UYN55" s="106"/>
      <c r="UYO55" s="106"/>
      <c r="UYP55" s="106"/>
      <c r="UYQ55" s="106"/>
      <c r="UYR55" s="106"/>
      <c r="UYS55" s="106"/>
      <c r="UYT55" s="106"/>
      <c r="UYU55" s="106"/>
      <c r="UYV55" s="106"/>
      <c r="UYW55" s="106"/>
      <c r="UYX55" s="106"/>
      <c r="UYY55" s="106"/>
      <c r="UYZ55" s="106"/>
      <c r="UZA55" s="106"/>
      <c r="UZB55" s="106"/>
      <c r="UZC55" s="106"/>
      <c r="UZD55" s="106"/>
      <c r="UZE55" s="106"/>
      <c r="UZF55" s="106"/>
      <c r="UZG55" s="106"/>
      <c r="UZH55" s="106"/>
      <c r="UZI55" s="106"/>
      <c r="UZJ55" s="106"/>
      <c r="UZK55" s="106"/>
      <c r="UZL55" s="106"/>
      <c r="UZM55" s="106"/>
      <c r="UZN55" s="106"/>
      <c r="UZO55" s="106"/>
      <c r="UZP55" s="106"/>
      <c r="UZQ55" s="106"/>
      <c r="UZR55" s="106"/>
      <c r="UZS55" s="106"/>
      <c r="UZT55" s="106"/>
      <c r="UZU55" s="106"/>
      <c r="UZV55" s="106"/>
      <c r="UZW55" s="106"/>
      <c r="UZX55" s="106"/>
      <c r="UZY55" s="106"/>
      <c r="UZZ55" s="106"/>
      <c r="VAA55" s="106"/>
      <c r="VAB55" s="106"/>
      <c r="VAC55" s="106"/>
      <c r="VAD55" s="106"/>
      <c r="VAE55" s="106"/>
      <c r="VAF55" s="106"/>
      <c r="VAG55" s="106"/>
      <c r="VAH55" s="106"/>
      <c r="VAI55" s="106"/>
      <c r="VAJ55" s="106"/>
      <c r="VAK55" s="106"/>
      <c r="VAL55" s="106"/>
      <c r="VAM55" s="106"/>
      <c r="VAN55" s="106"/>
      <c r="VAO55" s="106"/>
      <c r="VAP55" s="106"/>
      <c r="VAQ55" s="106"/>
      <c r="VAR55" s="106"/>
      <c r="VAS55" s="106"/>
      <c r="VAT55" s="106"/>
      <c r="VAU55" s="106"/>
      <c r="VAV55" s="106"/>
      <c r="VAW55" s="106"/>
      <c r="VAX55" s="106"/>
      <c r="VAY55" s="106"/>
      <c r="VAZ55" s="106"/>
      <c r="VBA55" s="106"/>
      <c r="VBB55" s="106"/>
      <c r="VBC55" s="106"/>
      <c r="VBD55" s="106"/>
      <c r="VBE55" s="106"/>
      <c r="VBF55" s="106"/>
      <c r="VBG55" s="106"/>
      <c r="VBH55" s="106"/>
      <c r="VBI55" s="106"/>
      <c r="VBJ55" s="106"/>
      <c r="VBK55" s="106"/>
      <c r="VBL55" s="106"/>
      <c r="VBM55" s="106"/>
      <c r="VBN55" s="106"/>
      <c r="VBO55" s="106"/>
      <c r="VBP55" s="106"/>
      <c r="VBQ55" s="106"/>
      <c r="VBR55" s="106"/>
      <c r="VBS55" s="106"/>
      <c r="VBT55" s="106"/>
      <c r="VBU55" s="106"/>
      <c r="VBV55" s="106"/>
      <c r="VBW55" s="106"/>
      <c r="VBX55" s="106"/>
      <c r="VBY55" s="106"/>
      <c r="VBZ55" s="106"/>
      <c r="VCA55" s="106"/>
      <c r="VCB55" s="106"/>
      <c r="VCC55" s="106"/>
      <c r="VCD55" s="106"/>
      <c r="VCE55" s="106"/>
      <c r="VCF55" s="106"/>
      <c r="VCG55" s="106"/>
      <c r="VCH55" s="106"/>
      <c r="VCI55" s="106"/>
      <c r="VCJ55" s="106"/>
      <c r="VCK55" s="106"/>
      <c r="VCL55" s="106"/>
      <c r="VCM55" s="106"/>
      <c r="VCN55" s="106"/>
      <c r="VCO55" s="106"/>
      <c r="VCP55" s="106"/>
      <c r="VCQ55" s="106"/>
      <c r="VCR55" s="106"/>
      <c r="VCS55" s="106"/>
      <c r="VCT55" s="106"/>
      <c r="VCU55" s="106"/>
      <c r="VCV55" s="106"/>
      <c r="VCW55" s="106"/>
      <c r="VCX55" s="106"/>
      <c r="VCY55" s="106"/>
      <c r="VCZ55" s="106"/>
      <c r="VDA55" s="106"/>
      <c r="VDB55" s="106"/>
      <c r="VDC55" s="106"/>
      <c r="VDD55" s="106"/>
      <c r="VDE55" s="106"/>
      <c r="VDF55" s="106"/>
      <c r="VDG55" s="106"/>
      <c r="VDH55" s="106"/>
      <c r="VDI55" s="106"/>
      <c r="VDJ55" s="106"/>
      <c r="VDK55" s="106"/>
      <c r="VDL55" s="106"/>
      <c r="VDM55" s="106"/>
      <c r="VDN55" s="106"/>
      <c r="VDO55" s="106"/>
      <c r="VDP55" s="106"/>
      <c r="VDQ55" s="106"/>
      <c r="VDR55" s="106"/>
      <c r="VDS55" s="106"/>
      <c r="VDT55" s="106"/>
      <c r="VDU55" s="106"/>
      <c r="VDV55" s="106"/>
      <c r="VDW55" s="106"/>
      <c r="VDX55" s="106"/>
      <c r="VDY55" s="106"/>
      <c r="VDZ55" s="106"/>
      <c r="VEA55" s="106"/>
      <c r="VEB55" s="106"/>
      <c r="VEC55" s="106"/>
      <c r="VED55" s="106"/>
      <c r="VEE55" s="106"/>
      <c r="VEF55" s="106"/>
      <c r="VEG55" s="106"/>
      <c r="VEH55" s="106"/>
      <c r="VEI55" s="106"/>
      <c r="VEJ55" s="106"/>
      <c r="VEK55" s="106"/>
      <c r="VEL55" s="106"/>
      <c r="VEM55" s="106"/>
      <c r="VEN55" s="106"/>
      <c r="VEO55" s="106"/>
      <c r="VEP55" s="106"/>
      <c r="VEQ55" s="106"/>
      <c r="VER55" s="106"/>
      <c r="VES55" s="106"/>
      <c r="VET55" s="106"/>
      <c r="VEU55" s="106"/>
      <c r="VEV55" s="106"/>
      <c r="VEW55" s="106"/>
      <c r="VEX55" s="106"/>
      <c r="VEY55" s="106"/>
      <c r="VEZ55" s="106"/>
      <c r="VFA55" s="106"/>
      <c r="VFB55" s="106"/>
      <c r="VFC55" s="106"/>
      <c r="VFD55" s="106"/>
      <c r="VFE55" s="106"/>
      <c r="VFF55" s="106"/>
      <c r="VFG55" s="106"/>
      <c r="VFH55" s="106"/>
      <c r="VFI55" s="106"/>
      <c r="VFJ55" s="106"/>
      <c r="VFK55" s="106"/>
      <c r="VFL55" s="106"/>
      <c r="VFM55" s="106"/>
      <c r="VFN55" s="106"/>
      <c r="VFO55" s="106"/>
      <c r="VFP55" s="106"/>
      <c r="VFQ55" s="106"/>
      <c r="VFR55" s="106"/>
      <c r="VFS55" s="106"/>
      <c r="VFT55" s="106"/>
      <c r="VFU55" s="106"/>
      <c r="VFV55" s="106"/>
      <c r="VFW55" s="106"/>
      <c r="VFX55" s="106"/>
      <c r="VFY55" s="106"/>
      <c r="VFZ55" s="106"/>
      <c r="VGA55" s="106"/>
      <c r="VGB55" s="106"/>
      <c r="VGC55" s="106"/>
      <c r="VGD55" s="106"/>
      <c r="VGE55" s="106"/>
      <c r="VGF55" s="106"/>
      <c r="VGG55" s="106"/>
      <c r="VGH55" s="106"/>
      <c r="VGI55" s="106"/>
      <c r="VGJ55" s="106"/>
      <c r="VGK55" s="106"/>
      <c r="VGL55" s="106"/>
      <c r="VGM55" s="106"/>
      <c r="VGN55" s="106"/>
      <c r="VGO55" s="106"/>
      <c r="VGP55" s="106"/>
      <c r="VGQ55" s="106"/>
      <c r="VGR55" s="106"/>
      <c r="VGS55" s="106"/>
      <c r="VGT55" s="106"/>
      <c r="VGU55" s="106"/>
      <c r="VGV55" s="106"/>
      <c r="VGW55" s="106"/>
      <c r="VGX55" s="106"/>
      <c r="VGY55" s="106"/>
      <c r="VGZ55" s="106"/>
      <c r="VHA55" s="106"/>
      <c r="VHB55" s="106"/>
      <c r="VHC55" s="106"/>
      <c r="VHD55" s="106"/>
      <c r="VHE55" s="106"/>
      <c r="VHF55" s="106"/>
      <c r="VHG55" s="106"/>
      <c r="VHH55" s="106"/>
      <c r="VHI55" s="106"/>
      <c r="VHJ55" s="106"/>
      <c r="VHK55" s="106"/>
      <c r="VHL55" s="106"/>
      <c r="VHM55" s="106"/>
      <c r="VHN55" s="106"/>
      <c r="VHO55" s="106"/>
      <c r="VHP55" s="106"/>
      <c r="VHQ55" s="106"/>
      <c r="VHR55" s="106"/>
      <c r="VHS55" s="106"/>
      <c r="VHT55" s="106"/>
      <c r="VHU55" s="106"/>
      <c r="VHV55" s="106"/>
      <c r="VHW55" s="106"/>
      <c r="VHX55" s="106"/>
      <c r="VHY55" s="106"/>
      <c r="VHZ55" s="106"/>
      <c r="VIA55" s="106"/>
      <c r="VIB55" s="106"/>
      <c r="VIC55" s="106"/>
      <c r="VID55" s="106"/>
      <c r="VIE55" s="106"/>
      <c r="VIF55" s="106"/>
      <c r="VIG55" s="106"/>
      <c r="VIH55" s="106"/>
      <c r="VII55" s="106"/>
      <c r="VIJ55" s="106"/>
      <c r="VIK55" s="106"/>
      <c r="VIL55" s="106"/>
      <c r="VIM55" s="106"/>
      <c r="VIN55" s="106"/>
      <c r="VIO55" s="106"/>
      <c r="VIP55" s="106"/>
      <c r="VIQ55" s="106"/>
      <c r="VIR55" s="106"/>
      <c r="VIS55" s="106"/>
      <c r="VIT55" s="106"/>
      <c r="VIU55" s="106"/>
      <c r="VIV55" s="106"/>
      <c r="VIW55" s="106"/>
      <c r="VIX55" s="106"/>
      <c r="VIY55" s="106"/>
      <c r="VIZ55" s="106"/>
      <c r="VJA55" s="106"/>
      <c r="VJB55" s="106"/>
      <c r="VJC55" s="106"/>
      <c r="VJD55" s="106"/>
      <c r="VJE55" s="106"/>
      <c r="VJF55" s="106"/>
      <c r="VJG55" s="106"/>
      <c r="VJH55" s="106"/>
      <c r="VJI55" s="106"/>
      <c r="VJJ55" s="106"/>
      <c r="VJK55" s="106"/>
      <c r="VJL55" s="106"/>
      <c r="VJM55" s="106"/>
      <c r="VJN55" s="106"/>
      <c r="VJO55" s="106"/>
      <c r="VJP55" s="106"/>
      <c r="VJQ55" s="106"/>
      <c r="VJR55" s="106"/>
      <c r="VJS55" s="106"/>
      <c r="VJT55" s="106"/>
      <c r="VJU55" s="106"/>
      <c r="VJV55" s="106"/>
      <c r="VJW55" s="106"/>
      <c r="VJX55" s="106"/>
      <c r="VJY55" s="106"/>
      <c r="VJZ55" s="106"/>
      <c r="VKA55" s="106"/>
      <c r="VKB55" s="106"/>
      <c r="VKC55" s="106"/>
      <c r="VKD55" s="106"/>
      <c r="VKE55" s="106"/>
      <c r="VKF55" s="106"/>
      <c r="VKG55" s="106"/>
      <c r="VKH55" s="106"/>
      <c r="VKI55" s="106"/>
      <c r="VKJ55" s="106"/>
      <c r="VKK55" s="106"/>
      <c r="VKL55" s="106"/>
      <c r="VKM55" s="106"/>
      <c r="VKN55" s="106"/>
      <c r="VKO55" s="106"/>
      <c r="VKP55" s="106"/>
      <c r="VKQ55" s="106"/>
      <c r="VKR55" s="106"/>
      <c r="VKS55" s="106"/>
      <c r="VKT55" s="106"/>
      <c r="VKU55" s="106"/>
      <c r="VKV55" s="106"/>
      <c r="VKW55" s="106"/>
      <c r="VKX55" s="106"/>
      <c r="VKY55" s="106"/>
      <c r="VKZ55" s="106"/>
      <c r="VLA55" s="106"/>
      <c r="VLB55" s="106"/>
      <c r="VLC55" s="106"/>
      <c r="VLD55" s="106"/>
      <c r="VLE55" s="106"/>
      <c r="VLF55" s="106"/>
      <c r="VLG55" s="106"/>
      <c r="VLH55" s="106"/>
      <c r="VLI55" s="106"/>
      <c r="VLJ55" s="106"/>
      <c r="VLK55" s="106"/>
      <c r="VLL55" s="106"/>
      <c r="VLM55" s="106"/>
      <c r="VLN55" s="106"/>
      <c r="VLO55" s="106"/>
      <c r="VLP55" s="106"/>
      <c r="VLQ55" s="106"/>
      <c r="VLR55" s="106"/>
      <c r="VLS55" s="106"/>
      <c r="VLT55" s="106"/>
      <c r="VLU55" s="106"/>
      <c r="VLV55" s="106"/>
      <c r="VLW55" s="106"/>
      <c r="VLX55" s="106"/>
      <c r="VLY55" s="106"/>
      <c r="VLZ55" s="106"/>
      <c r="VMA55" s="106"/>
      <c r="VMB55" s="106"/>
      <c r="VMC55" s="106"/>
      <c r="VMD55" s="106"/>
      <c r="VME55" s="106"/>
      <c r="VMF55" s="106"/>
      <c r="VMG55" s="106"/>
      <c r="VMH55" s="106"/>
      <c r="VMI55" s="106"/>
      <c r="VMJ55" s="106"/>
      <c r="VMK55" s="106"/>
      <c r="VML55" s="106"/>
      <c r="VMM55" s="106"/>
      <c r="VMN55" s="106"/>
      <c r="VMO55" s="106"/>
      <c r="VMP55" s="106"/>
      <c r="VMQ55" s="106"/>
      <c r="VMR55" s="106"/>
      <c r="VMS55" s="106"/>
      <c r="VMT55" s="106"/>
      <c r="VMU55" s="106"/>
      <c r="VMV55" s="106"/>
      <c r="VMW55" s="106"/>
      <c r="VMX55" s="106"/>
      <c r="VMY55" s="106"/>
      <c r="VMZ55" s="106"/>
      <c r="VNA55" s="106"/>
      <c r="VNB55" s="106"/>
      <c r="VNC55" s="106"/>
      <c r="VND55" s="106"/>
      <c r="VNE55" s="106"/>
      <c r="VNF55" s="106"/>
      <c r="VNG55" s="106"/>
      <c r="VNH55" s="106"/>
      <c r="VNI55" s="106"/>
      <c r="VNJ55" s="106"/>
      <c r="VNK55" s="106"/>
      <c r="VNL55" s="106"/>
      <c r="VNM55" s="106"/>
      <c r="VNN55" s="106"/>
      <c r="VNO55" s="106"/>
      <c r="VNP55" s="106"/>
      <c r="VNQ55" s="106"/>
      <c r="VNR55" s="106"/>
      <c r="VNS55" s="106"/>
      <c r="VNT55" s="106"/>
      <c r="VNU55" s="106"/>
      <c r="VNV55" s="106"/>
      <c r="VNW55" s="106"/>
      <c r="VNX55" s="106"/>
      <c r="VNY55" s="106"/>
      <c r="VNZ55" s="106"/>
      <c r="VOA55" s="106"/>
      <c r="VOB55" s="106"/>
      <c r="VOC55" s="106"/>
      <c r="VOD55" s="106"/>
      <c r="VOE55" s="106"/>
      <c r="VOF55" s="106"/>
      <c r="VOG55" s="106"/>
      <c r="VOH55" s="106"/>
      <c r="VOI55" s="106"/>
      <c r="VOJ55" s="106"/>
      <c r="VOK55" s="106"/>
      <c r="VOL55" s="106"/>
      <c r="VOM55" s="106"/>
      <c r="VON55" s="106"/>
      <c r="VOO55" s="106"/>
      <c r="VOP55" s="106"/>
      <c r="VOQ55" s="106"/>
      <c r="VOR55" s="106"/>
      <c r="VOS55" s="106"/>
      <c r="VOT55" s="106"/>
      <c r="VOU55" s="106"/>
      <c r="VOV55" s="106"/>
      <c r="VOW55" s="106"/>
      <c r="VOX55" s="106"/>
      <c r="VOY55" s="106"/>
      <c r="VOZ55" s="106"/>
      <c r="VPA55" s="106"/>
      <c r="VPB55" s="106"/>
      <c r="VPC55" s="106"/>
      <c r="VPD55" s="106"/>
      <c r="VPE55" s="106"/>
      <c r="VPF55" s="106"/>
      <c r="VPG55" s="106"/>
      <c r="VPH55" s="106"/>
      <c r="VPI55" s="106"/>
      <c r="VPJ55" s="106"/>
      <c r="VPK55" s="106"/>
      <c r="VPL55" s="106"/>
      <c r="VPM55" s="106"/>
      <c r="VPN55" s="106"/>
      <c r="VPO55" s="106"/>
      <c r="VPP55" s="106"/>
      <c r="VPQ55" s="106"/>
      <c r="VPR55" s="106"/>
      <c r="VPS55" s="106"/>
      <c r="VPT55" s="106"/>
      <c r="VPU55" s="106"/>
      <c r="VPV55" s="106"/>
      <c r="VPW55" s="106"/>
      <c r="VPX55" s="106"/>
      <c r="VPY55" s="106"/>
      <c r="VPZ55" s="106"/>
      <c r="VQA55" s="106"/>
      <c r="VQB55" s="106"/>
      <c r="VQC55" s="106"/>
      <c r="VQD55" s="106"/>
      <c r="VQE55" s="106"/>
      <c r="VQF55" s="106"/>
      <c r="VQG55" s="106"/>
      <c r="VQH55" s="106"/>
      <c r="VQI55" s="106"/>
      <c r="VQJ55" s="106"/>
      <c r="VQK55" s="106"/>
      <c r="VQL55" s="106"/>
      <c r="VQM55" s="106"/>
      <c r="VQN55" s="106"/>
      <c r="VQO55" s="106"/>
      <c r="VQP55" s="106"/>
      <c r="VQQ55" s="106"/>
      <c r="VQR55" s="106"/>
      <c r="VQS55" s="106"/>
      <c r="VQT55" s="106"/>
      <c r="VQU55" s="106"/>
      <c r="VQV55" s="106"/>
      <c r="VQW55" s="106"/>
      <c r="VQX55" s="106"/>
      <c r="VQY55" s="106"/>
      <c r="VQZ55" s="106"/>
      <c r="VRA55" s="106"/>
      <c r="VRB55" s="106"/>
      <c r="VRC55" s="106"/>
      <c r="VRD55" s="106"/>
      <c r="VRE55" s="106"/>
      <c r="VRF55" s="106"/>
      <c r="VRG55" s="106"/>
      <c r="VRH55" s="106"/>
      <c r="VRI55" s="106"/>
      <c r="VRJ55" s="106"/>
      <c r="VRK55" s="106"/>
      <c r="VRL55" s="106"/>
      <c r="VRM55" s="106"/>
      <c r="VRN55" s="106"/>
      <c r="VRO55" s="106"/>
      <c r="VRP55" s="106"/>
      <c r="VRQ55" s="106"/>
      <c r="VRR55" s="106"/>
      <c r="VRS55" s="106"/>
      <c r="VRT55" s="106"/>
      <c r="VRU55" s="106"/>
      <c r="VRV55" s="106"/>
      <c r="VRW55" s="106"/>
      <c r="VRX55" s="106"/>
      <c r="VRY55" s="106"/>
      <c r="VRZ55" s="106"/>
      <c r="VSA55" s="106"/>
      <c r="VSB55" s="106"/>
      <c r="VSC55" s="106"/>
      <c r="VSD55" s="106"/>
      <c r="VSE55" s="106"/>
      <c r="VSF55" s="106"/>
      <c r="VSG55" s="106"/>
      <c r="VSH55" s="106"/>
      <c r="VSI55" s="106"/>
      <c r="VSJ55" s="106"/>
      <c r="VSK55" s="106"/>
      <c r="VSL55" s="106"/>
      <c r="VSM55" s="106"/>
      <c r="VSN55" s="106"/>
      <c r="VSO55" s="106"/>
      <c r="VSP55" s="106"/>
      <c r="VSQ55" s="106"/>
      <c r="VSR55" s="106"/>
      <c r="VSS55" s="106"/>
      <c r="VST55" s="106"/>
      <c r="VSU55" s="106"/>
      <c r="VSV55" s="106"/>
      <c r="VSW55" s="106"/>
      <c r="VSX55" s="106"/>
      <c r="VSY55" s="106"/>
      <c r="VSZ55" s="106"/>
      <c r="VTA55" s="106"/>
      <c r="VTB55" s="106"/>
      <c r="VTC55" s="106"/>
      <c r="VTD55" s="106"/>
      <c r="VTE55" s="106"/>
      <c r="VTF55" s="106"/>
      <c r="VTG55" s="106"/>
      <c r="VTH55" s="106"/>
      <c r="VTI55" s="106"/>
      <c r="VTJ55" s="106"/>
      <c r="VTK55" s="106"/>
      <c r="VTL55" s="106"/>
      <c r="VTM55" s="106"/>
      <c r="VTN55" s="106"/>
      <c r="VTO55" s="106"/>
      <c r="VTP55" s="106"/>
      <c r="VTQ55" s="106"/>
      <c r="VTR55" s="106"/>
      <c r="VTS55" s="106"/>
      <c r="VTT55" s="106"/>
      <c r="VTU55" s="106"/>
      <c r="VTV55" s="106"/>
      <c r="VTW55" s="106"/>
      <c r="VTX55" s="106"/>
      <c r="VTY55" s="106"/>
      <c r="VTZ55" s="106"/>
      <c r="VUA55" s="106"/>
      <c r="VUB55" s="106"/>
      <c r="VUC55" s="106"/>
      <c r="VUD55" s="106"/>
      <c r="VUE55" s="106"/>
      <c r="VUF55" s="106"/>
      <c r="VUG55" s="106"/>
      <c r="VUH55" s="106"/>
      <c r="VUI55" s="106"/>
      <c r="VUJ55" s="106"/>
      <c r="VUK55" s="106"/>
      <c r="VUL55" s="106"/>
      <c r="VUM55" s="106"/>
      <c r="VUN55" s="106"/>
      <c r="VUO55" s="106"/>
      <c r="VUP55" s="106"/>
      <c r="VUQ55" s="106"/>
      <c r="VUR55" s="106"/>
      <c r="VUS55" s="106"/>
      <c r="VUT55" s="106"/>
      <c r="VUU55" s="106"/>
      <c r="VUV55" s="106"/>
      <c r="VUW55" s="106"/>
      <c r="VUX55" s="106"/>
      <c r="VUY55" s="106"/>
      <c r="VUZ55" s="106"/>
      <c r="VVA55" s="106"/>
      <c r="VVB55" s="106"/>
      <c r="VVC55" s="106"/>
      <c r="VVD55" s="106"/>
      <c r="VVE55" s="106"/>
      <c r="VVF55" s="106"/>
      <c r="VVG55" s="106"/>
      <c r="VVH55" s="106"/>
      <c r="VVI55" s="106"/>
      <c r="VVJ55" s="106"/>
      <c r="VVK55" s="106"/>
      <c r="VVL55" s="106"/>
      <c r="VVM55" s="106"/>
      <c r="VVN55" s="106"/>
      <c r="VVO55" s="106"/>
      <c r="VVP55" s="106"/>
      <c r="VVQ55" s="106"/>
      <c r="VVR55" s="106"/>
      <c r="VVS55" s="106"/>
      <c r="VVT55" s="106"/>
      <c r="VVU55" s="106"/>
      <c r="VVV55" s="106"/>
      <c r="VVW55" s="106"/>
      <c r="VVX55" s="106"/>
      <c r="VVY55" s="106"/>
      <c r="VVZ55" s="106"/>
      <c r="VWA55" s="106"/>
      <c r="VWB55" s="106"/>
      <c r="VWC55" s="106"/>
      <c r="VWD55" s="106"/>
      <c r="VWE55" s="106"/>
      <c r="VWF55" s="106"/>
      <c r="VWG55" s="106"/>
      <c r="VWH55" s="106"/>
      <c r="VWI55" s="106"/>
      <c r="VWJ55" s="106"/>
      <c r="VWK55" s="106"/>
      <c r="VWL55" s="106"/>
      <c r="VWM55" s="106"/>
      <c r="VWN55" s="106"/>
      <c r="VWO55" s="106"/>
      <c r="VWP55" s="106"/>
      <c r="VWQ55" s="106"/>
      <c r="VWR55" s="106"/>
      <c r="VWS55" s="106"/>
      <c r="VWT55" s="106"/>
      <c r="VWU55" s="106"/>
      <c r="VWV55" s="106"/>
      <c r="VWW55" s="106"/>
      <c r="VWX55" s="106"/>
      <c r="VWY55" s="106"/>
      <c r="VWZ55" s="106"/>
      <c r="VXA55" s="106"/>
      <c r="VXB55" s="106"/>
      <c r="VXC55" s="106"/>
      <c r="VXD55" s="106"/>
      <c r="VXE55" s="106"/>
      <c r="VXF55" s="106"/>
      <c r="VXG55" s="106"/>
      <c r="VXH55" s="106"/>
      <c r="VXI55" s="106"/>
      <c r="VXJ55" s="106"/>
      <c r="VXK55" s="106"/>
      <c r="VXL55" s="106"/>
      <c r="VXM55" s="106"/>
      <c r="VXN55" s="106"/>
      <c r="VXO55" s="106"/>
      <c r="VXP55" s="106"/>
      <c r="VXQ55" s="106"/>
      <c r="VXR55" s="106"/>
      <c r="VXS55" s="106"/>
      <c r="VXT55" s="106"/>
      <c r="VXU55" s="106"/>
      <c r="VXV55" s="106"/>
      <c r="VXW55" s="106"/>
      <c r="VXX55" s="106"/>
      <c r="VXY55" s="106"/>
      <c r="VXZ55" s="106"/>
      <c r="VYA55" s="106"/>
      <c r="VYB55" s="106"/>
      <c r="VYC55" s="106"/>
      <c r="VYD55" s="106"/>
      <c r="VYE55" s="106"/>
      <c r="VYF55" s="106"/>
      <c r="VYG55" s="106"/>
      <c r="VYH55" s="106"/>
      <c r="VYI55" s="106"/>
      <c r="VYJ55" s="106"/>
      <c r="VYK55" s="106"/>
      <c r="VYL55" s="106"/>
      <c r="VYM55" s="106"/>
      <c r="VYN55" s="106"/>
      <c r="VYO55" s="106"/>
      <c r="VYP55" s="106"/>
      <c r="VYQ55" s="106"/>
      <c r="VYR55" s="106"/>
      <c r="VYS55" s="106"/>
      <c r="VYT55" s="106"/>
      <c r="VYU55" s="106"/>
      <c r="VYV55" s="106"/>
      <c r="VYW55" s="106"/>
      <c r="VYX55" s="106"/>
      <c r="VYY55" s="106"/>
      <c r="VYZ55" s="106"/>
      <c r="VZA55" s="106"/>
      <c r="VZB55" s="106"/>
      <c r="VZC55" s="106"/>
      <c r="VZD55" s="106"/>
      <c r="VZE55" s="106"/>
      <c r="VZF55" s="106"/>
      <c r="VZG55" s="106"/>
      <c r="VZH55" s="106"/>
      <c r="VZI55" s="106"/>
      <c r="VZJ55" s="106"/>
      <c r="VZK55" s="106"/>
      <c r="VZL55" s="106"/>
      <c r="VZM55" s="106"/>
      <c r="VZN55" s="106"/>
      <c r="VZO55" s="106"/>
      <c r="VZP55" s="106"/>
      <c r="VZQ55" s="106"/>
      <c r="VZR55" s="106"/>
      <c r="VZS55" s="106"/>
      <c r="VZT55" s="106"/>
      <c r="VZU55" s="106"/>
      <c r="VZV55" s="106"/>
      <c r="VZW55" s="106"/>
      <c r="VZX55" s="106"/>
      <c r="VZY55" s="106"/>
      <c r="VZZ55" s="106"/>
      <c r="WAA55" s="106"/>
      <c r="WAB55" s="106"/>
      <c r="WAC55" s="106"/>
      <c r="WAD55" s="106"/>
      <c r="WAE55" s="106"/>
      <c r="WAF55" s="106"/>
      <c r="WAG55" s="106"/>
      <c r="WAH55" s="106"/>
      <c r="WAI55" s="106"/>
      <c r="WAJ55" s="106"/>
      <c r="WAK55" s="106"/>
      <c r="WAL55" s="106"/>
      <c r="WAM55" s="106"/>
      <c r="WAN55" s="106"/>
      <c r="WAO55" s="106"/>
      <c r="WAP55" s="106"/>
      <c r="WAQ55" s="106"/>
      <c r="WAR55" s="106"/>
      <c r="WAS55" s="106"/>
      <c r="WAT55" s="106"/>
      <c r="WAU55" s="106"/>
      <c r="WAV55" s="106"/>
      <c r="WAW55" s="106"/>
      <c r="WAX55" s="106"/>
      <c r="WAY55" s="106"/>
      <c r="WAZ55" s="106"/>
      <c r="WBA55" s="106"/>
      <c r="WBB55" s="106"/>
      <c r="WBC55" s="106"/>
      <c r="WBD55" s="106"/>
      <c r="WBE55" s="106"/>
      <c r="WBF55" s="106"/>
      <c r="WBG55" s="106"/>
      <c r="WBH55" s="106"/>
      <c r="WBI55" s="106"/>
      <c r="WBJ55" s="106"/>
      <c r="WBK55" s="106"/>
      <c r="WBL55" s="106"/>
      <c r="WBM55" s="106"/>
      <c r="WBN55" s="106"/>
      <c r="WBO55" s="106"/>
      <c r="WBP55" s="106"/>
      <c r="WBQ55" s="106"/>
      <c r="WBR55" s="106"/>
      <c r="WBS55" s="106"/>
      <c r="WBT55" s="106"/>
      <c r="WBU55" s="106"/>
      <c r="WBV55" s="106"/>
      <c r="WBW55" s="106"/>
      <c r="WBX55" s="106"/>
      <c r="WBY55" s="106"/>
      <c r="WBZ55" s="106"/>
      <c r="WCA55" s="106"/>
      <c r="WCB55" s="106"/>
      <c r="WCC55" s="106"/>
      <c r="WCD55" s="106"/>
      <c r="WCE55" s="106"/>
      <c r="WCF55" s="106"/>
      <c r="WCG55" s="106"/>
      <c r="WCH55" s="106"/>
      <c r="WCI55" s="106"/>
      <c r="WCJ55" s="106"/>
      <c r="WCK55" s="106"/>
      <c r="WCL55" s="106"/>
      <c r="WCM55" s="106"/>
      <c r="WCN55" s="106"/>
      <c r="WCO55" s="106"/>
      <c r="WCP55" s="106"/>
      <c r="WCQ55" s="106"/>
      <c r="WCR55" s="106"/>
      <c r="WCS55" s="106"/>
      <c r="WCT55" s="106"/>
      <c r="WCU55" s="106"/>
      <c r="WCV55" s="106"/>
      <c r="WCW55" s="106"/>
      <c r="WCX55" s="106"/>
      <c r="WCY55" s="106"/>
      <c r="WCZ55" s="106"/>
      <c r="WDA55" s="106"/>
      <c r="WDB55" s="106"/>
      <c r="WDC55" s="106"/>
      <c r="WDD55" s="106"/>
      <c r="WDE55" s="106"/>
      <c r="WDF55" s="106"/>
      <c r="WDG55" s="106"/>
      <c r="WDH55" s="106"/>
      <c r="WDI55" s="106"/>
      <c r="WDJ55" s="106"/>
      <c r="WDK55" s="106"/>
      <c r="WDL55" s="106"/>
      <c r="WDM55" s="106"/>
      <c r="WDN55" s="106"/>
      <c r="WDO55" s="106"/>
      <c r="WDP55" s="106"/>
      <c r="WDQ55" s="106"/>
      <c r="WDR55" s="106"/>
      <c r="WDS55" s="106"/>
      <c r="WDT55" s="106"/>
      <c r="WDU55" s="106"/>
      <c r="WDV55" s="106"/>
      <c r="WDW55" s="106"/>
      <c r="WDX55" s="106"/>
      <c r="WDY55" s="106"/>
      <c r="WDZ55" s="106"/>
      <c r="WEA55" s="106"/>
      <c r="WEB55" s="106"/>
      <c r="WEC55" s="106"/>
      <c r="WED55" s="106"/>
      <c r="WEE55" s="106"/>
      <c r="WEF55" s="106"/>
      <c r="WEG55" s="106"/>
      <c r="WEH55" s="106"/>
      <c r="WEI55" s="106"/>
      <c r="WEJ55" s="106"/>
      <c r="WEK55" s="106"/>
      <c r="WEL55" s="106"/>
      <c r="WEM55" s="106"/>
      <c r="WEN55" s="106"/>
      <c r="WEO55" s="106"/>
      <c r="WEP55" s="106"/>
      <c r="WEQ55" s="106"/>
      <c r="WER55" s="106"/>
      <c r="WES55" s="106"/>
      <c r="WET55" s="106"/>
      <c r="WEU55" s="106"/>
      <c r="WEV55" s="106"/>
      <c r="WEW55" s="106"/>
      <c r="WEX55" s="106"/>
      <c r="WEY55" s="106"/>
      <c r="WEZ55" s="106"/>
      <c r="WFA55" s="106"/>
      <c r="WFB55" s="106"/>
      <c r="WFC55" s="106"/>
      <c r="WFD55" s="106"/>
      <c r="WFE55" s="106"/>
      <c r="WFF55" s="106"/>
      <c r="WFG55" s="106"/>
      <c r="WFH55" s="106"/>
      <c r="WFI55" s="106"/>
      <c r="WFJ55" s="106"/>
      <c r="WFK55" s="106"/>
      <c r="WFL55" s="106"/>
      <c r="WFM55" s="106"/>
      <c r="WFN55" s="106"/>
      <c r="WFO55" s="106"/>
      <c r="WFP55" s="106"/>
      <c r="WFQ55" s="106"/>
      <c r="WFR55" s="106"/>
      <c r="WFS55" s="106"/>
      <c r="WFT55" s="106"/>
      <c r="WFU55" s="106"/>
      <c r="WFV55" s="106"/>
      <c r="WFW55" s="106"/>
      <c r="WFX55" s="106"/>
      <c r="WFY55" s="106"/>
      <c r="WFZ55" s="106"/>
      <c r="WGA55" s="106"/>
      <c r="WGB55" s="106"/>
      <c r="WGC55" s="106"/>
      <c r="WGD55" s="106"/>
      <c r="WGE55" s="106"/>
      <c r="WGF55" s="106"/>
      <c r="WGG55" s="106"/>
      <c r="WGH55" s="106"/>
      <c r="WGI55" s="106"/>
      <c r="WGJ55" s="106"/>
      <c r="WGK55" s="106"/>
      <c r="WGL55" s="106"/>
      <c r="WGM55" s="106"/>
      <c r="WGN55" s="106"/>
      <c r="WGO55" s="106"/>
      <c r="WGP55" s="106"/>
      <c r="WGQ55" s="106"/>
      <c r="WGR55" s="106"/>
      <c r="WGS55" s="106"/>
      <c r="WGT55" s="106"/>
      <c r="WGU55" s="106"/>
      <c r="WGV55" s="106"/>
      <c r="WGW55" s="106"/>
      <c r="WGX55" s="106"/>
      <c r="WGY55" s="106"/>
      <c r="WGZ55" s="106"/>
      <c r="WHA55" s="106"/>
      <c r="WHB55" s="106"/>
      <c r="WHC55" s="106"/>
      <c r="WHD55" s="106"/>
      <c r="WHE55" s="106"/>
      <c r="WHF55" s="106"/>
      <c r="WHG55" s="106"/>
      <c r="WHH55" s="106"/>
      <c r="WHI55" s="106"/>
      <c r="WHJ55" s="106"/>
      <c r="WHK55" s="106"/>
      <c r="WHL55" s="106"/>
      <c r="WHM55" s="106"/>
      <c r="WHN55" s="106"/>
      <c r="WHO55" s="106"/>
      <c r="WHP55" s="106"/>
      <c r="WHQ55" s="106"/>
      <c r="WHR55" s="106"/>
      <c r="WHS55" s="106"/>
      <c r="WHT55" s="106"/>
      <c r="WHU55" s="106"/>
      <c r="WHV55" s="106"/>
      <c r="WHW55" s="106"/>
      <c r="WHX55" s="106"/>
      <c r="WHY55" s="106"/>
      <c r="WHZ55" s="106"/>
      <c r="WIA55" s="106"/>
      <c r="WIB55" s="106"/>
      <c r="WIC55" s="106"/>
      <c r="WID55" s="106"/>
      <c r="WIE55" s="106"/>
      <c r="WIF55" s="106"/>
      <c r="WIG55" s="106"/>
      <c r="WIH55" s="106"/>
      <c r="WII55" s="106"/>
      <c r="WIJ55" s="106"/>
      <c r="WIK55" s="106"/>
      <c r="WIL55" s="106"/>
      <c r="WIM55" s="106"/>
      <c r="WIN55" s="106"/>
      <c r="WIO55" s="106"/>
      <c r="WIP55" s="106"/>
      <c r="WIQ55" s="106"/>
      <c r="WIR55" s="106"/>
      <c r="WIS55" s="106"/>
      <c r="WIT55" s="106"/>
      <c r="WIU55" s="106"/>
      <c r="WIV55" s="106"/>
      <c r="WIW55" s="106"/>
      <c r="WIX55" s="106"/>
      <c r="WIY55" s="106"/>
      <c r="WIZ55" s="106"/>
      <c r="WJA55" s="106"/>
      <c r="WJB55" s="106"/>
      <c r="WJC55" s="106"/>
      <c r="WJD55" s="106"/>
      <c r="WJE55" s="106"/>
      <c r="WJF55" s="106"/>
      <c r="WJG55" s="106"/>
      <c r="WJH55" s="106"/>
      <c r="WJI55" s="106"/>
      <c r="WJJ55" s="106"/>
      <c r="WJK55" s="106"/>
      <c r="WJL55" s="106"/>
      <c r="WJM55" s="106"/>
      <c r="WJN55" s="106"/>
      <c r="WJO55" s="106"/>
      <c r="WJP55" s="106"/>
      <c r="WJQ55" s="106"/>
      <c r="WJR55" s="106"/>
      <c r="WJS55" s="106"/>
      <c r="WJT55" s="106"/>
      <c r="WJU55" s="106"/>
      <c r="WJV55" s="106"/>
      <c r="WJW55" s="106"/>
      <c r="WJX55" s="106"/>
      <c r="WJY55" s="106"/>
      <c r="WJZ55" s="106"/>
      <c r="WKA55" s="106"/>
      <c r="WKB55" s="106"/>
      <c r="WKC55" s="106"/>
      <c r="WKD55" s="106"/>
      <c r="WKE55" s="106"/>
      <c r="WKF55" s="106"/>
      <c r="WKG55" s="106"/>
      <c r="WKH55" s="106"/>
      <c r="WKI55" s="106"/>
      <c r="WKJ55" s="106"/>
      <c r="WKK55" s="106"/>
      <c r="WKL55" s="106"/>
      <c r="WKM55" s="106"/>
      <c r="WKN55" s="106"/>
      <c r="WKO55" s="106"/>
      <c r="WKP55" s="106"/>
      <c r="WKQ55" s="106"/>
      <c r="WKR55" s="106"/>
      <c r="WKS55" s="106"/>
      <c r="WKT55" s="106"/>
      <c r="WKU55" s="106"/>
      <c r="WKV55" s="106"/>
      <c r="WKW55" s="106"/>
      <c r="WKX55" s="106"/>
      <c r="WKY55" s="106"/>
      <c r="WKZ55" s="106"/>
      <c r="WLA55" s="106"/>
      <c r="WLB55" s="106"/>
      <c r="WLC55" s="106"/>
      <c r="WLD55" s="106"/>
      <c r="WLE55" s="106"/>
      <c r="WLF55" s="106"/>
      <c r="WLG55" s="106"/>
      <c r="WLH55" s="106"/>
      <c r="WLI55" s="106"/>
      <c r="WLJ55" s="106"/>
      <c r="WLK55" s="106"/>
      <c r="WLL55" s="106"/>
      <c r="WLM55" s="106"/>
      <c r="WLN55" s="106"/>
      <c r="WLO55" s="106"/>
      <c r="WLP55" s="106"/>
      <c r="WLQ55" s="106"/>
      <c r="WLR55" s="106"/>
      <c r="WLS55" s="106"/>
      <c r="WLT55" s="106"/>
      <c r="WLU55" s="106"/>
      <c r="WLV55" s="106"/>
      <c r="WLW55" s="106"/>
      <c r="WLX55" s="106"/>
      <c r="WLY55" s="106"/>
      <c r="WLZ55" s="106"/>
      <c r="WMA55" s="106"/>
      <c r="WMB55" s="106"/>
      <c r="WMC55" s="106"/>
      <c r="WMD55" s="106"/>
      <c r="WME55" s="106"/>
      <c r="WMF55" s="106"/>
      <c r="WMG55" s="106"/>
      <c r="WMH55" s="106"/>
      <c r="WMI55" s="106"/>
      <c r="WMJ55" s="106"/>
      <c r="WMK55" s="106"/>
      <c r="WML55" s="106"/>
      <c r="WMM55" s="106"/>
      <c r="WMN55" s="106"/>
      <c r="WMO55" s="106"/>
      <c r="WMP55" s="106"/>
      <c r="WMQ55" s="106"/>
      <c r="WMR55" s="106"/>
      <c r="WMS55" s="106"/>
      <c r="WMT55" s="106"/>
      <c r="WMU55" s="106"/>
      <c r="WMV55" s="106"/>
      <c r="WMW55" s="106"/>
      <c r="WMX55" s="106"/>
      <c r="WMY55" s="106"/>
      <c r="WMZ55" s="106"/>
      <c r="WNA55" s="106"/>
      <c r="WNB55" s="106"/>
      <c r="WNC55" s="106"/>
      <c r="WND55" s="106"/>
      <c r="WNE55" s="106"/>
      <c r="WNF55" s="106"/>
      <c r="WNG55" s="106"/>
      <c r="WNH55" s="106"/>
      <c r="WNI55" s="106"/>
      <c r="WNJ55" s="106"/>
      <c r="WNK55" s="106"/>
      <c r="WNL55" s="106"/>
      <c r="WNM55" s="106"/>
      <c r="WNN55" s="106"/>
      <c r="WNO55" s="106"/>
      <c r="WNP55" s="106"/>
      <c r="WNQ55" s="106"/>
      <c r="WNR55" s="106"/>
      <c r="WNS55" s="106"/>
      <c r="WNT55" s="106"/>
      <c r="WNU55" s="106"/>
      <c r="WNV55" s="106"/>
      <c r="WNW55" s="106"/>
      <c r="WNX55" s="106"/>
      <c r="WNY55" s="106"/>
      <c r="WNZ55" s="106"/>
      <c r="WOA55" s="106"/>
      <c r="WOB55" s="106"/>
      <c r="WOC55" s="106"/>
      <c r="WOD55" s="106"/>
      <c r="WOE55" s="106"/>
      <c r="WOF55" s="106"/>
      <c r="WOG55" s="106"/>
      <c r="WOH55" s="106"/>
      <c r="WOI55" s="106"/>
      <c r="WOJ55" s="106"/>
      <c r="WOK55" s="106"/>
      <c r="WOL55" s="106"/>
      <c r="WOM55" s="106"/>
      <c r="WON55" s="106"/>
      <c r="WOO55" s="106"/>
      <c r="WOP55" s="106"/>
      <c r="WOQ55" s="106"/>
      <c r="WOR55" s="106"/>
      <c r="WOS55" s="106"/>
      <c r="WOT55" s="106"/>
      <c r="WOU55" s="106"/>
      <c r="WOV55" s="106"/>
      <c r="WOW55" s="106"/>
      <c r="WOX55" s="106"/>
      <c r="WOY55" s="106"/>
      <c r="WOZ55" s="106"/>
      <c r="WPA55" s="106"/>
      <c r="WPB55" s="106"/>
      <c r="WPC55" s="106"/>
      <c r="WPD55" s="106"/>
      <c r="WPE55" s="106"/>
      <c r="WPF55" s="106"/>
      <c r="WPG55" s="106"/>
      <c r="WPH55" s="106"/>
      <c r="WPI55" s="106"/>
      <c r="WPJ55" s="106"/>
      <c r="WPK55" s="106"/>
      <c r="WPL55" s="106"/>
      <c r="WPM55" s="106"/>
      <c r="WPN55" s="106"/>
      <c r="WPO55" s="106"/>
      <c r="WPP55" s="106"/>
      <c r="WPQ55" s="106"/>
      <c r="WPR55" s="106"/>
      <c r="WPS55" s="106"/>
      <c r="WPT55" s="106"/>
      <c r="WPU55" s="106"/>
      <c r="WPV55" s="106"/>
      <c r="WPW55" s="106"/>
      <c r="WPX55" s="106"/>
      <c r="WPY55" s="106"/>
      <c r="WPZ55" s="106"/>
      <c r="WQA55" s="106"/>
      <c r="WQB55" s="106"/>
      <c r="WQC55" s="106"/>
      <c r="WQD55" s="106"/>
      <c r="WQE55" s="106"/>
      <c r="WQF55" s="106"/>
      <c r="WQG55" s="106"/>
      <c r="WQH55" s="106"/>
      <c r="WQI55" s="106"/>
      <c r="WQJ55" s="106"/>
      <c r="WQK55" s="106"/>
      <c r="WQL55" s="106"/>
      <c r="WQM55" s="106"/>
      <c r="WQN55" s="106"/>
      <c r="WQO55" s="106"/>
      <c r="WQP55" s="106"/>
      <c r="WQQ55" s="106"/>
      <c r="WQR55" s="106"/>
      <c r="WQS55" s="106"/>
      <c r="WQT55" s="106"/>
      <c r="WQU55" s="106"/>
      <c r="WQV55" s="106"/>
      <c r="WQW55" s="106"/>
      <c r="WQX55" s="106"/>
      <c r="WQY55" s="106"/>
      <c r="WQZ55" s="106"/>
      <c r="WRA55" s="106"/>
      <c r="WRB55" s="106"/>
      <c r="WRC55" s="106"/>
      <c r="WRD55" s="106"/>
      <c r="WRE55" s="106"/>
      <c r="WRF55" s="106"/>
      <c r="WRG55" s="106"/>
      <c r="WRH55" s="106"/>
      <c r="WRI55" s="106"/>
      <c r="WRJ55" s="106"/>
      <c r="WRK55" s="106"/>
      <c r="WRL55" s="106"/>
      <c r="WRM55" s="106"/>
      <c r="WRN55" s="106"/>
      <c r="WRO55" s="106"/>
      <c r="WRP55" s="106"/>
      <c r="WRQ55" s="106"/>
      <c r="WRR55" s="106"/>
      <c r="WRS55" s="106"/>
      <c r="WRT55" s="106"/>
      <c r="WRU55" s="106"/>
      <c r="WRV55" s="106"/>
      <c r="WRW55" s="106"/>
      <c r="WRX55" s="106"/>
      <c r="WRY55" s="106"/>
      <c r="WRZ55" s="106"/>
      <c r="WSA55" s="106"/>
      <c r="WSB55" s="106"/>
      <c r="WSC55" s="106"/>
      <c r="WSD55" s="106"/>
      <c r="WSE55" s="106"/>
      <c r="WSF55" s="106"/>
      <c r="WSG55" s="106"/>
      <c r="WSH55" s="106"/>
      <c r="WSI55" s="106"/>
      <c r="WSJ55" s="106"/>
      <c r="WSK55" s="106"/>
      <c r="WSL55" s="106"/>
      <c r="WSM55" s="106"/>
      <c r="WSN55" s="106"/>
      <c r="WSO55" s="106"/>
      <c r="WSP55" s="106"/>
      <c r="WSQ55" s="106"/>
      <c r="WSR55" s="106"/>
      <c r="WSS55" s="106"/>
      <c r="WST55" s="106"/>
      <c r="WSU55" s="106"/>
      <c r="WSV55" s="106"/>
      <c r="WSW55" s="106"/>
      <c r="WSX55" s="106"/>
      <c r="WSY55" s="106"/>
      <c r="WSZ55" s="106"/>
      <c r="WTA55" s="106"/>
      <c r="WTB55" s="106"/>
      <c r="WTC55" s="106"/>
      <c r="WTD55" s="106"/>
      <c r="WTE55" s="106"/>
      <c r="WTF55" s="106"/>
      <c r="WTG55" s="106"/>
      <c r="WTH55" s="106"/>
      <c r="WTI55" s="106"/>
      <c r="WTJ55" s="106"/>
      <c r="WTK55" s="106"/>
      <c r="WTL55" s="106"/>
      <c r="WTM55" s="106"/>
      <c r="WTN55" s="106"/>
      <c r="WTO55" s="106"/>
      <c r="WTP55" s="106"/>
      <c r="WTQ55" s="106"/>
      <c r="WTR55" s="106"/>
      <c r="WTS55" s="106"/>
      <c r="WTT55" s="106"/>
      <c r="WTU55" s="106"/>
      <c r="WTV55" s="106"/>
      <c r="WTW55" s="106"/>
      <c r="WTX55" s="106"/>
      <c r="WTY55" s="106"/>
      <c r="WTZ55" s="106"/>
      <c r="WUA55" s="106"/>
      <c r="WUB55" s="106"/>
      <c r="WUC55" s="106"/>
      <c r="WUD55" s="106"/>
      <c r="WUE55" s="106"/>
      <c r="WUF55" s="106"/>
      <c r="WUG55" s="106"/>
      <c r="WUH55" s="106"/>
      <c r="WUI55" s="106"/>
      <c r="WUJ55" s="106"/>
      <c r="WUK55" s="106"/>
      <c r="WUL55" s="106"/>
      <c r="WUM55" s="106"/>
      <c r="WUN55" s="106"/>
      <c r="WUO55" s="106"/>
      <c r="WUP55" s="106"/>
      <c r="WUQ55" s="106"/>
      <c r="WUR55" s="106"/>
      <c r="WUS55" s="106"/>
      <c r="WUT55" s="106"/>
      <c r="WUU55" s="106"/>
      <c r="WUV55" s="106"/>
      <c r="WUW55" s="106"/>
      <c r="WUX55" s="106"/>
      <c r="WUY55" s="106"/>
      <c r="WUZ55" s="106"/>
      <c r="WVA55" s="106"/>
      <c r="WVB55" s="106"/>
      <c r="WVC55" s="106"/>
      <c r="WVD55" s="106"/>
      <c r="WVE55" s="106"/>
      <c r="WVF55" s="106"/>
      <c r="WVG55" s="106"/>
      <c r="WVH55" s="106"/>
      <c r="WVI55" s="106"/>
      <c r="WVJ55" s="106"/>
      <c r="WVK55" s="106"/>
      <c r="WVL55" s="106"/>
      <c r="WVM55" s="106"/>
      <c r="WVN55" s="106"/>
      <c r="WVO55" s="106"/>
      <c r="WVP55" s="106"/>
      <c r="WVQ55" s="106"/>
      <c r="WVR55" s="106"/>
      <c r="WVS55" s="106"/>
      <c r="WVT55" s="106"/>
      <c r="WVU55" s="106"/>
      <c r="WVV55" s="106"/>
      <c r="WVW55" s="106"/>
      <c r="WVX55" s="106"/>
      <c r="WVY55" s="106"/>
      <c r="WVZ55" s="106"/>
      <c r="WWA55" s="106"/>
      <c r="WWB55" s="106"/>
      <c r="WWC55" s="106"/>
      <c r="WWD55" s="106"/>
      <c r="WWE55" s="106"/>
      <c r="WWF55" s="106"/>
      <c r="WWG55" s="106"/>
      <c r="WWH55" s="106"/>
      <c r="WWI55" s="106"/>
      <c r="WWJ55" s="106"/>
      <c r="WWK55" s="106"/>
      <c r="WWL55" s="106"/>
      <c r="WWM55" s="106"/>
      <c r="WWN55" s="106"/>
      <c r="WWO55" s="106"/>
      <c r="WWP55" s="106"/>
      <c r="WWQ55" s="106"/>
      <c r="WWR55" s="106"/>
      <c r="WWS55" s="106"/>
      <c r="WWT55" s="106"/>
      <c r="WWU55" s="106"/>
      <c r="WWV55" s="106"/>
      <c r="WWW55" s="106"/>
      <c r="WWX55" s="106"/>
      <c r="WWY55" s="106"/>
      <c r="WWZ55" s="106"/>
      <c r="WXA55" s="106"/>
      <c r="WXB55" s="106"/>
      <c r="WXC55" s="106"/>
      <c r="WXD55" s="106"/>
      <c r="WXE55" s="106"/>
      <c r="WXF55" s="106"/>
      <c r="WXG55" s="106"/>
      <c r="WXH55" s="106"/>
      <c r="WXI55" s="106"/>
      <c r="WXJ55" s="106"/>
      <c r="WXK55" s="106"/>
      <c r="WXL55" s="106"/>
      <c r="WXM55" s="106"/>
      <c r="WXN55" s="106"/>
      <c r="WXO55" s="106"/>
      <c r="WXP55" s="106"/>
      <c r="WXQ55" s="106"/>
      <c r="WXR55" s="106"/>
      <c r="WXS55" s="106"/>
      <c r="WXT55" s="106"/>
      <c r="WXU55" s="106"/>
      <c r="WXV55" s="106"/>
      <c r="WXW55" s="106"/>
      <c r="WXX55" s="106"/>
      <c r="WXY55" s="106"/>
      <c r="WXZ55" s="106"/>
      <c r="WYA55" s="106"/>
      <c r="WYB55" s="106"/>
      <c r="WYC55" s="106"/>
      <c r="WYD55" s="106"/>
      <c r="WYE55" s="106"/>
      <c r="WYF55" s="106"/>
      <c r="WYG55" s="106"/>
      <c r="WYH55" s="106"/>
      <c r="WYI55" s="106"/>
      <c r="WYJ55" s="106"/>
      <c r="WYK55" s="106"/>
      <c r="WYL55" s="106"/>
      <c r="WYM55" s="106"/>
      <c r="WYN55" s="106"/>
      <c r="WYO55" s="106"/>
      <c r="WYP55" s="106"/>
      <c r="WYQ55" s="106"/>
      <c r="WYR55" s="106"/>
      <c r="WYS55" s="106"/>
      <c r="WYT55" s="106"/>
      <c r="WYU55" s="106"/>
      <c r="WYV55" s="106"/>
      <c r="WYW55" s="106"/>
      <c r="WYX55" s="106"/>
      <c r="WYY55" s="106"/>
      <c r="WYZ55" s="106"/>
      <c r="WZA55" s="106"/>
      <c r="WZB55" s="106"/>
      <c r="WZC55" s="106"/>
      <c r="WZD55" s="106"/>
      <c r="WZE55" s="106"/>
      <c r="WZF55" s="106"/>
      <c r="WZG55" s="106"/>
      <c r="WZH55" s="106"/>
      <c r="WZI55" s="106"/>
      <c r="WZJ55" s="106"/>
      <c r="WZK55" s="106"/>
      <c r="WZL55" s="106"/>
      <c r="WZM55" s="106"/>
      <c r="WZN55" s="106"/>
      <c r="WZO55" s="106"/>
      <c r="WZP55" s="106"/>
      <c r="WZQ55" s="106"/>
      <c r="WZR55" s="106"/>
      <c r="WZS55" s="106"/>
      <c r="WZT55" s="106"/>
      <c r="WZU55" s="106"/>
      <c r="WZV55" s="106"/>
      <c r="WZW55" s="106"/>
      <c r="WZX55" s="106"/>
      <c r="WZY55" s="106"/>
      <c r="WZZ55" s="106"/>
      <c r="XAA55" s="106"/>
      <c r="XAB55" s="106"/>
      <c r="XAC55" s="106"/>
      <c r="XAD55" s="106"/>
      <c r="XAE55" s="106"/>
      <c r="XAF55" s="106"/>
      <c r="XAG55" s="106"/>
      <c r="XAH55" s="106"/>
      <c r="XAI55" s="106"/>
      <c r="XAJ55" s="106"/>
      <c r="XAK55" s="106"/>
      <c r="XAL55" s="106"/>
      <c r="XAM55" s="106"/>
      <c r="XAN55" s="106"/>
      <c r="XAO55" s="106"/>
      <c r="XAP55" s="106"/>
      <c r="XAQ55" s="106"/>
      <c r="XAR55" s="106"/>
      <c r="XAS55" s="106"/>
      <c r="XAT55" s="106"/>
      <c r="XAU55" s="106"/>
      <c r="XAV55" s="106"/>
      <c r="XAW55" s="106"/>
      <c r="XAX55" s="106"/>
      <c r="XAY55" s="106"/>
      <c r="XAZ55" s="106"/>
      <c r="XBA55" s="106"/>
      <c r="XBB55" s="106"/>
      <c r="XBC55" s="106"/>
      <c r="XBD55" s="106"/>
      <c r="XBE55" s="106"/>
      <c r="XBF55" s="106"/>
      <c r="XBG55" s="106"/>
      <c r="XBH55" s="106"/>
      <c r="XBI55" s="106"/>
      <c r="XBJ55" s="106"/>
      <c r="XBK55" s="106"/>
      <c r="XBL55" s="106"/>
      <c r="XBM55" s="106"/>
      <c r="XBN55" s="106"/>
      <c r="XBO55" s="106"/>
      <c r="XBP55" s="106"/>
      <c r="XBQ55" s="106"/>
      <c r="XBR55" s="106"/>
      <c r="XBS55" s="106"/>
      <c r="XBT55" s="106"/>
      <c r="XBU55" s="106"/>
      <c r="XBV55" s="106"/>
      <c r="XBW55" s="106"/>
      <c r="XBX55" s="106"/>
      <c r="XBY55" s="106"/>
      <c r="XBZ55" s="106"/>
      <c r="XCA55" s="106"/>
      <c r="XCB55" s="106"/>
      <c r="XCC55" s="106"/>
      <c r="XCD55" s="106"/>
      <c r="XCE55" s="106"/>
      <c r="XCF55" s="106"/>
      <c r="XCG55" s="106"/>
      <c r="XCH55" s="106"/>
      <c r="XCI55" s="106"/>
      <c r="XCJ55" s="106"/>
      <c r="XCK55" s="106"/>
      <c r="XCL55" s="106"/>
      <c r="XCM55" s="106"/>
      <c r="XCN55" s="106"/>
      <c r="XCO55" s="106"/>
      <c r="XCP55" s="106"/>
      <c r="XCQ55" s="106"/>
      <c r="XCR55" s="106"/>
      <c r="XCS55" s="106"/>
      <c r="XCT55" s="106"/>
      <c r="XCU55" s="106"/>
      <c r="XCV55" s="106"/>
      <c r="XCW55" s="106"/>
      <c r="XCX55" s="106"/>
      <c r="XCY55" s="106"/>
      <c r="XCZ55" s="106"/>
      <c r="XDA55" s="106"/>
      <c r="XDB55" s="106"/>
      <c r="XDC55" s="106"/>
      <c r="XDD55" s="106"/>
      <c r="XDE55" s="106"/>
      <c r="XDF55" s="106"/>
      <c r="XDG55" s="106"/>
      <c r="XDH55" s="106"/>
      <c r="XDI55" s="106"/>
      <c r="XDJ55" s="106"/>
      <c r="XDK55" s="106"/>
      <c r="XDL55" s="106"/>
      <c r="XDM55" s="106"/>
      <c r="XDN55" s="106"/>
      <c r="XDO55" s="106"/>
      <c r="XDP55" s="106"/>
      <c r="XDQ55" s="106"/>
      <c r="XDR55" s="106"/>
      <c r="XDS55" s="106"/>
      <c r="XDT55" s="106"/>
      <c r="XDU55" s="106"/>
      <c r="XDV55" s="106"/>
      <c r="XDW55" s="106"/>
      <c r="XDX55" s="106"/>
      <c r="XDY55" s="106"/>
      <c r="XDZ55" s="106"/>
      <c r="XEA55" s="106"/>
      <c r="XEB55" s="106"/>
      <c r="XEC55" s="106"/>
      <c r="XED55" s="106"/>
      <c r="XEE55" s="106"/>
      <c r="XEF55" s="106"/>
      <c r="XEG55" s="106"/>
      <c r="XEH55" s="106"/>
      <c r="XEI55" s="106"/>
      <c r="XEJ55" s="106"/>
      <c r="XEK55" s="106"/>
      <c r="XEL55" s="106"/>
      <c r="XEM55" s="106"/>
      <c r="XEN55" s="106"/>
      <c r="XEO55" s="106"/>
      <c r="XEP55" s="106"/>
      <c r="XEQ55" s="106"/>
      <c r="XER55" s="106"/>
      <c r="XES55" s="106"/>
      <c r="XET55" s="106"/>
      <c r="XEU55" s="106"/>
      <c r="XEV55" s="106"/>
      <c r="XEW55" s="106"/>
      <c r="XEX55" s="106"/>
      <c r="XEY55" s="106"/>
      <c r="XEZ55" s="106"/>
      <c r="XFA55" s="106"/>
      <c r="XFB55" s="106"/>
      <c r="XFC55" s="106"/>
      <c r="XFD55" s="106"/>
    </row>
    <row r="56" spans="1:16384" ht="20.100000000000001" customHeight="1">
      <c r="B56" s="225" t="s">
        <v>285</v>
      </c>
      <c r="C56" s="225"/>
      <c r="D56" s="225"/>
      <c r="E56" s="225"/>
      <c r="F56" s="225"/>
      <c r="G56" s="225"/>
      <c r="H56" s="225"/>
    </row>
    <row r="57" spans="1:16384" s="111" customFormat="1" ht="2.1" customHeight="1" thickBot="1">
      <c r="B57" s="112"/>
      <c r="C57" s="112"/>
      <c r="D57" s="112"/>
      <c r="E57" s="112"/>
      <c r="F57" s="112"/>
      <c r="G57" s="112"/>
      <c r="H57" s="112"/>
      <c r="I57" s="126"/>
    </row>
    <row r="58" spans="1:16384" ht="24.95" customHeight="1">
      <c r="A58" s="106"/>
      <c r="B58" s="752" t="s">
        <v>164</v>
      </c>
      <c r="C58" s="753"/>
      <c r="D58" s="753"/>
      <c r="E58" s="753"/>
      <c r="F58" s="753"/>
      <c r="G58" s="127" t="s">
        <v>171</v>
      </c>
    </row>
    <row r="59" spans="1:16384" ht="24.95" customHeight="1">
      <c r="A59" s="103"/>
      <c r="B59" s="234" t="s">
        <v>165</v>
      </c>
      <c r="C59" s="233"/>
      <c r="D59" s="233"/>
      <c r="E59" s="233"/>
      <c r="F59" s="233"/>
      <c r="G59" s="128">
        <v>0.85</v>
      </c>
    </row>
    <row r="60" spans="1:16384" ht="24.95" customHeight="1">
      <c r="A60" s="103"/>
      <c r="B60" s="234" t="s">
        <v>166</v>
      </c>
      <c r="C60" s="233"/>
      <c r="D60" s="233"/>
      <c r="E60" s="233"/>
      <c r="F60" s="233"/>
      <c r="G60" s="128">
        <v>0.9</v>
      </c>
    </row>
    <row r="61" spans="1:16384" ht="24.95" customHeight="1">
      <c r="A61" s="103"/>
      <c r="B61" s="234" t="s">
        <v>167</v>
      </c>
      <c r="C61" s="233"/>
      <c r="D61" s="233"/>
      <c r="E61" s="233"/>
      <c r="F61" s="233"/>
      <c r="G61" s="128">
        <v>0.9</v>
      </c>
    </row>
    <row r="62" spans="1:16384" ht="24.95" customHeight="1">
      <c r="A62" s="103"/>
      <c r="B62" s="234" t="s">
        <v>290</v>
      </c>
      <c r="C62" s="231"/>
      <c r="D62" s="231"/>
      <c r="E62" s="231"/>
      <c r="F62" s="231"/>
      <c r="G62" s="128">
        <v>0.85</v>
      </c>
    </row>
    <row r="63" spans="1:16384" ht="24.95" customHeight="1">
      <c r="A63" s="103"/>
      <c r="B63" s="234" t="s">
        <v>291</v>
      </c>
      <c r="C63" s="231"/>
      <c r="D63" s="231"/>
      <c r="E63" s="231"/>
      <c r="F63" s="231"/>
      <c r="G63" s="128">
        <v>0.9</v>
      </c>
    </row>
    <row r="64" spans="1:16384" ht="24.95" customHeight="1">
      <c r="A64" s="103"/>
      <c r="B64" s="234" t="s">
        <v>168</v>
      </c>
      <c r="C64" s="231"/>
      <c r="D64" s="231"/>
      <c r="E64" s="231"/>
      <c r="F64" s="231"/>
      <c r="G64" s="128">
        <v>1</v>
      </c>
    </row>
    <row r="65" spans="1:18" ht="24.95" customHeight="1">
      <c r="A65" s="103"/>
      <c r="B65" s="234" t="s">
        <v>169</v>
      </c>
      <c r="C65" s="231"/>
      <c r="D65" s="231"/>
      <c r="E65" s="231"/>
      <c r="F65" s="231"/>
      <c r="G65" s="128">
        <v>1</v>
      </c>
    </row>
    <row r="66" spans="1:18" ht="24.95" customHeight="1" thickBot="1">
      <c r="A66" s="103"/>
      <c r="B66" s="235" t="s">
        <v>170</v>
      </c>
      <c r="C66" s="232"/>
      <c r="D66" s="232"/>
      <c r="E66" s="232"/>
      <c r="F66" s="232"/>
      <c r="G66" s="129">
        <v>0.85</v>
      </c>
    </row>
    <row r="67" spans="1:18" s="104" customFormat="1" ht="20.100000000000001" customHeight="1">
      <c r="A67" s="103"/>
      <c r="B67" s="69"/>
      <c r="C67" s="69"/>
      <c r="D67" s="69"/>
      <c r="E67" s="69"/>
      <c r="F67" s="69"/>
      <c r="G67" s="69"/>
      <c r="H67" s="69"/>
      <c r="I67" s="69"/>
      <c r="J67" s="115"/>
    </row>
    <row r="68" spans="1:18" ht="24.95" customHeight="1">
      <c r="A68" s="105"/>
      <c r="B68" s="156" t="s">
        <v>405</v>
      </c>
      <c r="M68" s="360" t="s">
        <v>258</v>
      </c>
      <c r="N68" s="361"/>
      <c r="O68" s="361"/>
      <c r="P68" s="361"/>
      <c r="Q68" s="361"/>
      <c r="R68" s="361"/>
    </row>
    <row r="69" spans="1:18" s="75" customFormat="1" ht="2.1" customHeight="1" thickBot="1">
      <c r="A69" s="119"/>
      <c r="B69" s="69"/>
      <c r="C69" s="69"/>
      <c r="D69" s="69"/>
      <c r="E69" s="69"/>
      <c r="F69" s="69"/>
      <c r="G69" s="69"/>
      <c r="M69" s="139"/>
      <c r="N69" s="139"/>
      <c r="O69" s="139"/>
      <c r="P69" s="139"/>
      <c r="Q69" s="139"/>
      <c r="R69" s="139"/>
    </row>
    <row r="70" spans="1:18" ht="24.95" customHeight="1">
      <c r="A70" s="103"/>
      <c r="B70" s="674" t="s">
        <v>177</v>
      </c>
      <c r="C70" s="678"/>
      <c r="D70" s="678" t="s">
        <v>234</v>
      </c>
      <c r="E70" s="678"/>
      <c r="F70" s="763" t="s">
        <v>235</v>
      </c>
      <c r="G70" s="764"/>
      <c r="M70" s="362" t="s">
        <v>172</v>
      </c>
      <c r="N70" s="363" t="s">
        <v>155</v>
      </c>
      <c r="O70" s="787" t="s">
        <v>156</v>
      </c>
      <c r="P70" s="787"/>
      <c r="Q70" s="363" t="s">
        <v>209</v>
      </c>
      <c r="R70" s="364" t="s">
        <v>163</v>
      </c>
    </row>
    <row r="71" spans="1:18" ht="24.95" customHeight="1">
      <c r="A71" s="103"/>
      <c r="B71" s="726">
        <v>2</v>
      </c>
      <c r="C71" s="769"/>
      <c r="D71" s="768">
        <v>0.9</v>
      </c>
      <c r="E71" s="768"/>
      <c r="F71" s="770">
        <v>0.85</v>
      </c>
      <c r="G71" s="771"/>
      <c r="M71" s="783">
        <v>2</v>
      </c>
      <c r="N71" s="365" t="s">
        <v>158</v>
      </c>
      <c r="O71" s="785">
        <v>3</v>
      </c>
      <c r="P71" s="785"/>
      <c r="Q71" s="366">
        <v>1</v>
      </c>
      <c r="R71" s="367">
        <v>0.85</v>
      </c>
    </row>
    <row r="72" spans="1:18" ht="24.95" customHeight="1">
      <c r="A72" s="103"/>
      <c r="B72" s="726">
        <v>3</v>
      </c>
      <c r="C72" s="769"/>
      <c r="D72" s="768">
        <v>1</v>
      </c>
      <c r="E72" s="768"/>
      <c r="F72" s="770">
        <v>0.9</v>
      </c>
      <c r="G72" s="771"/>
      <c r="M72" s="783"/>
      <c r="N72" s="365" t="s">
        <v>159</v>
      </c>
      <c r="O72" s="785">
        <v>2</v>
      </c>
      <c r="P72" s="785"/>
      <c r="Q72" s="366">
        <v>1</v>
      </c>
      <c r="R72" s="367">
        <v>0.85</v>
      </c>
    </row>
    <row r="73" spans="1:18" ht="24.95" customHeight="1" thickBot="1">
      <c r="A73" s="103"/>
      <c r="B73" s="729" t="s">
        <v>175</v>
      </c>
      <c r="C73" s="767"/>
      <c r="D73" s="762">
        <v>1</v>
      </c>
      <c r="E73" s="762"/>
      <c r="F73" s="765">
        <v>1</v>
      </c>
      <c r="G73" s="766"/>
      <c r="M73" s="783"/>
      <c r="N73" s="365" t="s">
        <v>160</v>
      </c>
      <c r="O73" s="785">
        <v>1</v>
      </c>
      <c r="P73" s="785"/>
      <c r="Q73" s="366">
        <v>1</v>
      </c>
      <c r="R73" s="367">
        <v>0.85</v>
      </c>
    </row>
    <row r="74" spans="1:18" ht="24.95" customHeight="1">
      <c r="A74" s="103"/>
      <c r="B74" s="750" t="s">
        <v>336</v>
      </c>
      <c r="C74" s="750"/>
      <c r="D74" s="750"/>
      <c r="E74" s="750"/>
      <c r="F74" s="750"/>
      <c r="G74" s="750"/>
      <c r="M74" s="783" t="s">
        <v>161</v>
      </c>
      <c r="N74" s="365" t="s">
        <v>158</v>
      </c>
      <c r="O74" s="785">
        <v>3</v>
      </c>
      <c r="P74" s="785"/>
      <c r="Q74" s="366">
        <v>1</v>
      </c>
      <c r="R74" s="367">
        <v>1</v>
      </c>
    </row>
    <row r="75" spans="1:18" ht="24.95" customHeight="1">
      <c r="A75" s="103"/>
      <c r="B75" s="751"/>
      <c r="C75" s="751"/>
      <c r="D75" s="751"/>
      <c r="E75" s="751"/>
      <c r="F75" s="751"/>
      <c r="G75" s="751"/>
      <c r="M75" s="783"/>
      <c r="N75" s="365" t="s">
        <v>159</v>
      </c>
      <c r="O75" s="785">
        <v>2</v>
      </c>
      <c r="P75" s="785"/>
      <c r="Q75" s="366">
        <v>1</v>
      </c>
      <c r="R75" s="367">
        <v>0.95</v>
      </c>
    </row>
    <row r="76" spans="1:18" ht="24.95" customHeight="1">
      <c r="A76" s="103"/>
      <c r="B76" s="236"/>
      <c r="C76" s="236"/>
      <c r="D76" s="236"/>
      <c r="E76" s="236"/>
      <c r="F76" s="236"/>
      <c r="G76" s="236"/>
      <c r="M76" s="783"/>
      <c r="N76" s="365" t="s">
        <v>160</v>
      </c>
      <c r="O76" s="785">
        <v>1</v>
      </c>
      <c r="P76" s="785"/>
      <c r="Q76" s="366">
        <v>1</v>
      </c>
      <c r="R76" s="367">
        <v>0.9</v>
      </c>
    </row>
    <row r="77" spans="1:18" ht="24.95" customHeight="1">
      <c r="A77" s="103"/>
      <c r="B77" s="236"/>
      <c r="C77" s="236"/>
      <c r="D77" s="236"/>
      <c r="E77" s="236"/>
      <c r="F77" s="236"/>
      <c r="G77" s="236"/>
      <c r="M77" s="783" t="s">
        <v>162</v>
      </c>
      <c r="N77" s="365" t="s">
        <v>158</v>
      </c>
      <c r="O77" s="785">
        <v>3</v>
      </c>
      <c r="P77" s="785"/>
      <c r="Q77" s="366">
        <v>1</v>
      </c>
      <c r="R77" s="367">
        <v>1</v>
      </c>
    </row>
    <row r="78" spans="1:18" ht="24.95" customHeight="1">
      <c r="A78" s="103"/>
      <c r="B78" s="236"/>
      <c r="C78" s="236"/>
      <c r="D78" s="236"/>
      <c r="E78" s="236"/>
      <c r="F78" s="236"/>
      <c r="G78" s="236"/>
      <c r="M78" s="783"/>
      <c r="N78" s="365" t="s">
        <v>159</v>
      </c>
      <c r="O78" s="785">
        <v>2</v>
      </c>
      <c r="P78" s="785"/>
      <c r="Q78" s="366">
        <v>1</v>
      </c>
      <c r="R78" s="367">
        <v>1</v>
      </c>
    </row>
    <row r="79" spans="1:18" ht="24.95" customHeight="1" thickBot="1">
      <c r="A79" s="103"/>
      <c r="B79" s="236"/>
      <c r="C79" s="236"/>
      <c r="D79" s="236"/>
      <c r="E79" s="236"/>
      <c r="F79" s="236"/>
      <c r="G79" s="236"/>
      <c r="M79" s="784"/>
      <c r="N79" s="368" t="s">
        <v>160</v>
      </c>
      <c r="O79" s="786">
        <v>1</v>
      </c>
      <c r="P79" s="786"/>
      <c r="Q79" s="369">
        <v>1</v>
      </c>
      <c r="R79" s="370">
        <v>0.95</v>
      </c>
    </row>
    <row r="80" spans="1:18" ht="24.95" customHeight="1">
      <c r="A80" s="114"/>
      <c r="B80" s="237" t="s">
        <v>292</v>
      </c>
    </row>
    <row r="81" spans="1:16384" ht="24.95" customHeight="1">
      <c r="A81" s="114"/>
      <c r="B81" s="156" t="s">
        <v>286</v>
      </c>
      <c r="C81" s="70"/>
      <c r="D81" s="68"/>
      <c r="E81" s="68"/>
      <c r="F81" s="66"/>
      <c r="G81" s="67"/>
      <c r="L81" s="75"/>
    </row>
    <row r="82" spans="1:16384" ht="2.1" customHeight="1" thickBot="1">
      <c r="H82" s="109"/>
      <c r="I82" s="113"/>
      <c r="J82" s="106"/>
      <c r="K82" s="106"/>
      <c r="L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06"/>
      <c r="FE82" s="106"/>
      <c r="FF82" s="106"/>
      <c r="FG82" s="106"/>
      <c r="FH82" s="106"/>
      <c r="FI82" s="106"/>
      <c r="FJ82" s="106"/>
      <c r="FK82" s="106"/>
      <c r="FL82" s="106"/>
      <c r="FM82" s="106"/>
      <c r="FN82" s="106"/>
      <c r="FO82" s="106"/>
      <c r="FP82" s="106"/>
      <c r="FQ82" s="106"/>
      <c r="FR82" s="106"/>
      <c r="FS82" s="106"/>
      <c r="FT82" s="106"/>
      <c r="FU82" s="106"/>
      <c r="FV82" s="106"/>
      <c r="FW82" s="106"/>
      <c r="FX82" s="106"/>
      <c r="FY82" s="106"/>
      <c r="FZ82" s="106"/>
      <c r="GA82" s="106"/>
      <c r="GB82" s="106"/>
      <c r="GC82" s="106"/>
      <c r="GD82" s="106"/>
      <c r="GE82" s="106"/>
      <c r="GF82" s="106"/>
      <c r="GG82" s="106"/>
      <c r="GH82" s="106"/>
      <c r="GI82" s="106"/>
      <c r="GJ82" s="106"/>
      <c r="GK82" s="106"/>
      <c r="GL82" s="106"/>
      <c r="GM82" s="106"/>
      <c r="GN82" s="106"/>
      <c r="GO82" s="106"/>
      <c r="GP82" s="106"/>
      <c r="GQ82" s="106"/>
      <c r="GR82" s="106"/>
      <c r="GS82" s="106"/>
      <c r="GT82" s="106"/>
      <c r="GU82" s="106"/>
      <c r="GV82" s="106"/>
      <c r="GW82" s="106"/>
      <c r="GX82" s="106"/>
      <c r="GY82" s="106"/>
      <c r="GZ82" s="106"/>
      <c r="HA82" s="106"/>
      <c r="HB82" s="106"/>
      <c r="HC82" s="106"/>
      <c r="HD82" s="106"/>
      <c r="HE82" s="106"/>
      <c r="HF82" s="106"/>
      <c r="HG82" s="106"/>
      <c r="HH82" s="106"/>
      <c r="HI82" s="106"/>
      <c r="HJ82" s="106"/>
      <c r="HK82" s="106"/>
      <c r="HL82" s="106"/>
      <c r="HM82" s="106"/>
      <c r="HN82" s="106"/>
      <c r="HO82" s="106"/>
      <c r="HP82" s="106"/>
      <c r="HQ82" s="106"/>
      <c r="HR82" s="106"/>
      <c r="HS82" s="106"/>
      <c r="HT82" s="106"/>
      <c r="HU82" s="106"/>
      <c r="HV82" s="106"/>
      <c r="HW82" s="106"/>
      <c r="HX82" s="106"/>
      <c r="HY82" s="106"/>
      <c r="HZ82" s="106"/>
      <c r="IA82" s="106"/>
      <c r="IB82" s="106"/>
      <c r="IC82" s="106"/>
      <c r="ID82" s="106"/>
      <c r="IE82" s="106"/>
      <c r="IF82" s="106"/>
      <c r="IG82" s="106"/>
      <c r="IH82" s="106"/>
      <c r="II82" s="106"/>
      <c r="IJ82" s="106"/>
      <c r="IK82" s="106"/>
      <c r="IL82" s="106"/>
      <c r="IM82" s="106"/>
      <c r="IN82" s="106"/>
      <c r="IO82" s="106"/>
      <c r="IP82" s="106"/>
      <c r="IQ82" s="106"/>
      <c r="IR82" s="106"/>
      <c r="IS82" s="106"/>
      <c r="IT82" s="106"/>
      <c r="IU82" s="106"/>
      <c r="IV82" s="106"/>
      <c r="IW82" s="106"/>
      <c r="IX82" s="106"/>
      <c r="IY82" s="106"/>
      <c r="IZ82" s="106"/>
      <c r="JA82" s="106"/>
      <c r="JB82" s="106"/>
      <c r="JC82" s="106"/>
      <c r="JD82" s="106"/>
      <c r="JE82" s="106"/>
      <c r="JF82" s="106"/>
      <c r="JG82" s="106"/>
      <c r="JH82" s="106"/>
      <c r="JI82" s="106"/>
      <c r="JJ82" s="106"/>
      <c r="JK82" s="106"/>
      <c r="JL82" s="106"/>
      <c r="JM82" s="106"/>
      <c r="JN82" s="106"/>
      <c r="JO82" s="106"/>
      <c r="JP82" s="106"/>
      <c r="JQ82" s="106"/>
      <c r="JR82" s="106"/>
      <c r="JS82" s="106"/>
      <c r="JT82" s="106"/>
      <c r="JU82" s="106"/>
      <c r="JV82" s="106"/>
      <c r="JW82" s="106"/>
      <c r="JX82" s="106"/>
      <c r="JY82" s="106"/>
      <c r="JZ82" s="106"/>
      <c r="KA82" s="106"/>
      <c r="KB82" s="106"/>
      <c r="KC82" s="106"/>
      <c r="KD82" s="106"/>
      <c r="KE82" s="106"/>
      <c r="KF82" s="106"/>
      <c r="KG82" s="106"/>
      <c r="KH82" s="106"/>
      <c r="KI82" s="106"/>
      <c r="KJ82" s="106"/>
      <c r="KK82" s="106"/>
      <c r="KL82" s="106"/>
      <c r="KM82" s="106"/>
      <c r="KN82" s="106"/>
      <c r="KO82" s="106"/>
      <c r="KP82" s="106"/>
      <c r="KQ82" s="106"/>
      <c r="KR82" s="106"/>
      <c r="KS82" s="106"/>
      <c r="KT82" s="106"/>
      <c r="KU82" s="106"/>
      <c r="KV82" s="106"/>
      <c r="KW82" s="106"/>
      <c r="KX82" s="106"/>
      <c r="KY82" s="106"/>
      <c r="KZ82" s="106"/>
      <c r="LA82" s="106"/>
      <c r="LB82" s="106"/>
      <c r="LC82" s="106"/>
      <c r="LD82" s="106"/>
      <c r="LE82" s="106"/>
      <c r="LF82" s="106"/>
      <c r="LG82" s="106"/>
      <c r="LH82" s="106"/>
      <c r="LI82" s="106"/>
      <c r="LJ82" s="106"/>
      <c r="LK82" s="106"/>
      <c r="LL82" s="106"/>
      <c r="LM82" s="106"/>
      <c r="LN82" s="106"/>
      <c r="LO82" s="106"/>
      <c r="LP82" s="106"/>
      <c r="LQ82" s="106"/>
      <c r="LR82" s="106"/>
      <c r="LS82" s="106"/>
      <c r="LT82" s="106"/>
      <c r="LU82" s="106"/>
      <c r="LV82" s="106"/>
      <c r="LW82" s="106"/>
      <c r="LX82" s="106"/>
      <c r="LY82" s="106"/>
      <c r="LZ82" s="106"/>
      <c r="MA82" s="106"/>
      <c r="MB82" s="106"/>
      <c r="MC82" s="106"/>
      <c r="MD82" s="106"/>
      <c r="ME82" s="106"/>
      <c r="MF82" s="106"/>
      <c r="MG82" s="106"/>
      <c r="MH82" s="106"/>
      <c r="MI82" s="106"/>
      <c r="MJ82" s="106"/>
      <c r="MK82" s="106"/>
      <c r="ML82" s="106"/>
      <c r="MM82" s="106"/>
      <c r="MN82" s="106"/>
      <c r="MO82" s="106"/>
      <c r="MP82" s="106"/>
      <c r="MQ82" s="106"/>
      <c r="MR82" s="106"/>
      <c r="MS82" s="106"/>
      <c r="MT82" s="106"/>
      <c r="MU82" s="106"/>
      <c r="MV82" s="106"/>
      <c r="MW82" s="106"/>
      <c r="MX82" s="106"/>
      <c r="MY82" s="106"/>
      <c r="MZ82" s="106"/>
      <c r="NA82" s="106"/>
      <c r="NB82" s="106"/>
      <c r="NC82" s="106"/>
      <c r="ND82" s="106"/>
      <c r="NE82" s="106"/>
      <c r="NF82" s="106"/>
      <c r="NG82" s="106"/>
      <c r="NH82" s="106"/>
      <c r="NI82" s="106"/>
      <c r="NJ82" s="106"/>
      <c r="NK82" s="106"/>
      <c r="NL82" s="106"/>
      <c r="NM82" s="106"/>
      <c r="NN82" s="106"/>
      <c r="NO82" s="106"/>
      <c r="NP82" s="106"/>
      <c r="NQ82" s="106"/>
      <c r="NR82" s="106"/>
      <c r="NS82" s="106"/>
      <c r="NT82" s="106"/>
      <c r="NU82" s="106"/>
      <c r="NV82" s="106"/>
      <c r="NW82" s="106"/>
      <c r="NX82" s="106"/>
      <c r="NY82" s="106"/>
      <c r="NZ82" s="106"/>
      <c r="OA82" s="106"/>
      <c r="OB82" s="106"/>
      <c r="OC82" s="106"/>
      <c r="OD82" s="106"/>
      <c r="OE82" s="106"/>
      <c r="OF82" s="106"/>
      <c r="OG82" s="106"/>
      <c r="OH82" s="106"/>
      <c r="OI82" s="106"/>
      <c r="OJ82" s="106"/>
      <c r="OK82" s="106"/>
      <c r="OL82" s="106"/>
      <c r="OM82" s="106"/>
      <c r="ON82" s="106"/>
      <c r="OO82" s="106"/>
      <c r="OP82" s="106"/>
      <c r="OQ82" s="106"/>
      <c r="OR82" s="106"/>
      <c r="OS82" s="106"/>
      <c r="OT82" s="106"/>
      <c r="OU82" s="106"/>
      <c r="OV82" s="106"/>
      <c r="OW82" s="106"/>
      <c r="OX82" s="106"/>
      <c r="OY82" s="106"/>
      <c r="OZ82" s="106"/>
      <c r="PA82" s="106"/>
      <c r="PB82" s="106"/>
      <c r="PC82" s="106"/>
      <c r="PD82" s="106"/>
      <c r="PE82" s="106"/>
      <c r="PF82" s="106"/>
      <c r="PG82" s="106"/>
      <c r="PH82" s="106"/>
      <c r="PI82" s="106"/>
      <c r="PJ82" s="106"/>
      <c r="PK82" s="106"/>
      <c r="PL82" s="106"/>
      <c r="PM82" s="106"/>
      <c r="PN82" s="106"/>
      <c r="PO82" s="106"/>
      <c r="PP82" s="106"/>
      <c r="PQ82" s="106"/>
      <c r="PR82" s="106"/>
      <c r="PS82" s="106"/>
      <c r="PT82" s="106"/>
      <c r="PU82" s="106"/>
      <c r="PV82" s="106"/>
      <c r="PW82" s="106"/>
      <c r="PX82" s="106"/>
      <c r="PY82" s="106"/>
      <c r="PZ82" s="106"/>
      <c r="QA82" s="106"/>
      <c r="QB82" s="106"/>
      <c r="QC82" s="106"/>
      <c r="QD82" s="106"/>
      <c r="QE82" s="106"/>
      <c r="QF82" s="106"/>
      <c r="QG82" s="106"/>
      <c r="QH82" s="106"/>
      <c r="QI82" s="106"/>
      <c r="QJ82" s="106"/>
      <c r="QK82" s="106"/>
      <c r="QL82" s="106"/>
      <c r="QM82" s="106"/>
      <c r="QN82" s="106"/>
      <c r="QO82" s="106"/>
      <c r="QP82" s="106"/>
      <c r="QQ82" s="106"/>
      <c r="QR82" s="106"/>
      <c r="QS82" s="106"/>
      <c r="QT82" s="106"/>
      <c r="QU82" s="106"/>
      <c r="QV82" s="106"/>
      <c r="QW82" s="106"/>
      <c r="QX82" s="106"/>
      <c r="QY82" s="106"/>
      <c r="QZ82" s="106"/>
      <c r="RA82" s="106"/>
      <c r="RB82" s="106"/>
      <c r="RC82" s="106"/>
      <c r="RD82" s="106"/>
      <c r="RE82" s="106"/>
      <c r="RF82" s="106"/>
      <c r="RG82" s="106"/>
      <c r="RH82" s="106"/>
      <c r="RI82" s="106"/>
      <c r="RJ82" s="106"/>
      <c r="RK82" s="106"/>
      <c r="RL82" s="106"/>
      <c r="RM82" s="106"/>
      <c r="RN82" s="106"/>
      <c r="RO82" s="106"/>
      <c r="RP82" s="106"/>
      <c r="RQ82" s="106"/>
      <c r="RR82" s="106"/>
      <c r="RS82" s="106"/>
      <c r="RT82" s="106"/>
      <c r="RU82" s="106"/>
      <c r="RV82" s="106"/>
      <c r="RW82" s="106"/>
      <c r="RX82" s="106"/>
      <c r="RY82" s="106"/>
      <c r="RZ82" s="106"/>
      <c r="SA82" s="106"/>
      <c r="SB82" s="106"/>
      <c r="SC82" s="106"/>
      <c r="SD82" s="106"/>
      <c r="SE82" s="106"/>
      <c r="SF82" s="106"/>
      <c r="SG82" s="106"/>
      <c r="SH82" s="106"/>
      <c r="SI82" s="106"/>
      <c r="SJ82" s="106"/>
      <c r="SK82" s="106"/>
      <c r="SL82" s="106"/>
      <c r="SM82" s="106"/>
      <c r="SN82" s="106"/>
      <c r="SO82" s="106"/>
      <c r="SP82" s="106"/>
      <c r="SQ82" s="106"/>
      <c r="SR82" s="106"/>
      <c r="SS82" s="106"/>
      <c r="ST82" s="106"/>
      <c r="SU82" s="106"/>
      <c r="SV82" s="106"/>
      <c r="SW82" s="106"/>
      <c r="SX82" s="106"/>
      <c r="SY82" s="106"/>
      <c r="SZ82" s="106"/>
      <c r="TA82" s="106"/>
      <c r="TB82" s="106"/>
      <c r="TC82" s="106"/>
      <c r="TD82" s="106"/>
      <c r="TE82" s="106"/>
      <c r="TF82" s="106"/>
      <c r="TG82" s="106"/>
      <c r="TH82" s="106"/>
      <c r="TI82" s="106"/>
      <c r="TJ82" s="106"/>
      <c r="TK82" s="106"/>
      <c r="TL82" s="106"/>
      <c r="TM82" s="106"/>
      <c r="TN82" s="106"/>
      <c r="TO82" s="106"/>
      <c r="TP82" s="106"/>
      <c r="TQ82" s="106"/>
      <c r="TR82" s="106"/>
      <c r="TS82" s="106"/>
      <c r="TT82" s="106"/>
      <c r="TU82" s="106"/>
      <c r="TV82" s="106"/>
      <c r="TW82" s="106"/>
      <c r="TX82" s="106"/>
      <c r="TY82" s="106"/>
      <c r="TZ82" s="106"/>
      <c r="UA82" s="106"/>
      <c r="UB82" s="106"/>
      <c r="UC82" s="106"/>
      <c r="UD82" s="106"/>
      <c r="UE82" s="106"/>
      <c r="UF82" s="106"/>
      <c r="UG82" s="106"/>
      <c r="UH82" s="106"/>
      <c r="UI82" s="106"/>
      <c r="UJ82" s="106"/>
      <c r="UK82" s="106"/>
      <c r="UL82" s="106"/>
      <c r="UM82" s="106"/>
      <c r="UN82" s="106"/>
      <c r="UO82" s="106"/>
      <c r="UP82" s="106"/>
      <c r="UQ82" s="106"/>
      <c r="UR82" s="106"/>
      <c r="US82" s="106"/>
      <c r="UT82" s="106"/>
      <c r="UU82" s="106"/>
      <c r="UV82" s="106"/>
      <c r="UW82" s="106"/>
      <c r="UX82" s="106"/>
      <c r="UY82" s="106"/>
      <c r="UZ82" s="106"/>
      <c r="VA82" s="106"/>
      <c r="VB82" s="106"/>
      <c r="VC82" s="106"/>
      <c r="VD82" s="106"/>
      <c r="VE82" s="106"/>
      <c r="VF82" s="106"/>
      <c r="VG82" s="106"/>
      <c r="VH82" s="106"/>
      <c r="VI82" s="106"/>
      <c r="VJ82" s="106"/>
      <c r="VK82" s="106"/>
      <c r="VL82" s="106"/>
      <c r="VM82" s="106"/>
      <c r="VN82" s="106"/>
      <c r="VO82" s="106"/>
      <c r="VP82" s="106"/>
      <c r="VQ82" s="106"/>
      <c r="VR82" s="106"/>
      <c r="VS82" s="106"/>
      <c r="VT82" s="106"/>
      <c r="VU82" s="106"/>
      <c r="VV82" s="106"/>
      <c r="VW82" s="106"/>
      <c r="VX82" s="106"/>
      <c r="VY82" s="106"/>
      <c r="VZ82" s="106"/>
      <c r="WA82" s="106"/>
      <c r="WB82" s="106"/>
      <c r="WC82" s="106"/>
      <c r="WD82" s="106"/>
      <c r="WE82" s="106"/>
      <c r="WF82" s="106"/>
      <c r="WG82" s="106"/>
      <c r="WH82" s="106"/>
      <c r="WI82" s="106"/>
      <c r="WJ82" s="106"/>
      <c r="WK82" s="106"/>
      <c r="WL82" s="106"/>
      <c r="WM82" s="106"/>
      <c r="WN82" s="106"/>
      <c r="WO82" s="106"/>
      <c r="WP82" s="106"/>
      <c r="WQ82" s="106"/>
      <c r="WR82" s="106"/>
      <c r="WS82" s="106"/>
      <c r="WT82" s="106"/>
      <c r="WU82" s="106"/>
      <c r="WV82" s="106"/>
      <c r="WW82" s="106"/>
      <c r="WX82" s="106"/>
      <c r="WY82" s="106"/>
      <c r="WZ82" s="106"/>
      <c r="XA82" s="106"/>
      <c r="XB82" s="106"/>
      <c r="XC82" s="106"/>
      <c r="XD82" s="106"/>
      <c r="XE82" s="106"/>
      <c r="XF82" s="106"/>
      <c r="XG82" s="106"/>
      <c r="XH82" s="106"/>
      <c r="XI82" s="106"/>
      <c r="XJ82" s="106"/>
      <c r="XK82" s="106"/>
      <c r="XL82" s="106"/>
      <c r="XM82" s="106"/>
      <c r="XN82" s="106"/>
      <c r="XO82" s="106"/>
      <c r="XP82" s="106"/>
      <c r="XQ82" s="106"/>
      <c r="XR82" s="106"/>
      <c r="XS82" s="106"/>
      <c r="XT82" s="106"/>
      <c r="XU82" s="106"/>
      <c r="XV82" s="106"/>
      <c r="XW82" s="106"/>
      <c r="XX82" s="106"/>
      <c r="XY82" s="106"/>
      <c r="XZ82" s="106"/>
      <c r="YA82" s="106"/>
      <c r="YB82" s="106"/>
      <c r="YC82" s="106"/>
      <c r="YD82" s="106"/>
      <c r="YE82" s="106"/>
      <c r="YF82" s="106"/>
      <c r="YG82" s="106"/>
      <c r="YH82" s="106"/>
      <c r="YI82" s="106"/>
      <c r="YJ82" s="106"/>
      <c r="YK82" s="106"/>
      <c r="YL82" s="106"/>
      <c r="YM82" s="106"/>
      <c r="YN82" s="106"/>
      <c r="YO82" s="106"/>
      <c r="YP82" s="106"/>
      <c r="YQ82" s="106"/>
      <c r="YR82" s="106"/>
      <c r="YS82" s="106"/>
      <c r="YT82" s="106"/>
      <c r="YU82" s="106"/>
      <c r="YV82" s="106"/>
      <c r="YW82" s="106"/>
      <c r="YX82" s="106"/>
      <c r="YY82" s="106"/>
      <c r="YZ82" s="106"/>
      <c r="ZA82" s="106"/>
      <c r="ZB82" s="106"/>
      <c r="ZC82" s="106"/>
      <c r="ZD82" s="106"/>
      <c r="ZE82" s="106"/>
      <c r="ZF82" s="106"/>
      <c r="ZG82" s="106"/>
      <c r="ZH82" s="106"/>
      <c r="ZI82" s="106"/>
      <c r="ZJ82" s="106"/>
      <c r="ZK82" s="106"/>
      <c r="ZL82" s="106"/>
      <c r="ZM82" s="106"/>
      <c r="ZN82" s="106"/>
      <c r="ZO82" s="106"/>
      <c r="ZP82" s="106"/>
      <c r="ZQ82" s="106"/>
      <c r="ZR82" s="106"/>
      <c r="ZS82" s="106"/>
      <c r="ZT82" s="106"/>
      <c r="ZU82" s="106"/>
      <c r="ZV82" s="106"/>
      <c r="ZW82" s="106"/>
      <c r="ZX82" s="106"/>
      <c r="ZY82" s="106"/>
      <c r="ZZ82" s="106"/>
      <c r="AAA82" s="106"/>
      <c r="AAB82" s="106"/>
      <c r="AAC82" s="106"/>
      <c r="AAD82" s="106"/>
      <c r="AAE82" s="106"/>
      <c r="AAF82" s="106"/>
      <c r="AAG82" s="106"/>
      <c r="AAH82" s="106"/>
      <c r="AAI82" s="106"/>
      <c r="AAJ82" s="106"/>
      <c r="AAK82" s="106"/>
      <c r="AAL82" s="106"/>
      <c r="AAM82" s="106"/>
      <c r="AAN82" s="106"/>
      <c r="AAO82" s="106"/>
      <c r="AAP82" s="106"/>
      <c r="AAQ82" s="106"/>
      <c r="AAR82" s="106"/>
      <c r="AAS82" s="106"/>
      <c r="AAT82" s="106"/>
      <c r="AAU82" s="106"/>
      <c r="AAV82" s="106"/>
      <c r="AAW82" s="106"/>
      <c r="AAX82" s="106"/>
      <c r="AAY82" s="106"/>
      <c r="AAZ82" s="106"/>
      <c r="ABA82" s="106"/>
      <c r="ABB82" s="106"/>
      <c r="ABC82" s="106"/>
      <c r="ABD82" s="106"/>
      <c r="ABE82" s="106"/>
      <c r="ABF82" s="106"/>
      <c r="ABG82" s="106"/>
      <c r="ABH82" s="106"/>
      <c r="ABI82" s="106"/>
      <c r="ABJ82" s="106"/>
      <c r="ABK82" s="106"/>
      <c r="ABL82" s="106"/>
      <c r="ABM82" s="106"/>
      <c r="ABN82" s="106"/>
      <c r="ABO82" s="106"/>
      <c r="ABP82" s="106"/>
      <c r="ABQ82" s="106"/>
      <c r="ABR82" s="106"/>
      <c r="ABS82" s="106"/>
      <c r="ABT82" s="106"/>
      <c r="ABU82" s="106"/>
      <c r="ABV82" s="106"/>
      <c r="ABW82" s="106"/>
      <c r="ABX82" s="106"/>
      <c r="ABY82" s="106"/>
      <c r="ABZ82" s="106"/>
      <c r="ACA82" s="106"/>
      <c r="ACB82" s="106"/>
      <c r="ACC82" s="106"/>
      <c r="ACD82" s="106"/>
      <c r="ACE82" s="106"/>
      <c r="ACF82" s="106"/>
      <c r="ACG82" s="106"/>
      <c r="ACH82" s="106"/>
      <c r="ACI82" s="106"/>
      <c r="ACJ82" s="106"/>
      <c r="ACK82" s="106"/>
      <c r="ACL82" s="106"/>
      <c r="ACM82" s="106"/>
      <c r="ACN82" s="106"/>
      <c r="ACO82" s="106"/>
      <c r="ACP82" s="106"/>
      <c r="ACQ82" s="106"/>
      <c r="ACR82" s="106"/>
      <c r="ACS82" s="106"/>
      <c r="ACT82" s="106"/>
      <c r="ACU82" s="106"/>
      <c r="ACV82" s="106"/>
      <c r="ACW82" s="106"/>
      <c r="ACX82" s="106"/>
      <c r="ACY82" s="106"/>
      <c r="ACZ82" s="106"/>
      <c r="ADA82" s="106"/>
      <c r="ADB82" s="106"/>
      <c r="ADC82" s="106"/>
      <c r="ADD82" s="106"/>
      <c r="ADE82" s="106"/>
      <c r="ADF82" s="106"/>
      <c r="ADG82" s="106"/>
      <c r="ADH82" s="106"/>
      <c r="ADI82" s="106"/>
      <c r="ADJ82" s="106"/>
      <c r="ADK82" s="106"/>
      <c r="ADL82" s="106"/>
      <c r="ADM82" s="106"/>
      <c r="ADN82" s="106"/>
      <c r="ADO82" s="106"/>
      <c r="ADP82" s="106"/>
      <c r="ADQ82" s="106"/>
      <c r="ADR82" s="106"/>
      <c r="ADS82" s="106"/>
      <c r="ADT82" s="106"/>
      <c r="ADU82" s="106"/>
      <c r="ADV82" s="106"/>
      <c r="ADW82" s="106"/>
      <c r="ADX82" s="106"/>
      <c r="ADY82" s="106"/>
      <c r="ADZ82" s="106"/>
      <c r="AEA82" s="106"/>
      <c r="AEB82" s="106"/>
      <c r="AEC82" s="106"/>
      <c r="AED82" s="106"/>
      <c r="AEE82" s="106"/>
      <c r="AEF82" s="106"/>
      <c r="AEG82" s="106"/>
      <c r="AEH82" s="106"/>
      <c r="AEI82" s="106"/>
      <c r="AEJ82" s="106"/>
      <c r="AEK82" s="106"/>
      <c r="AEL82" s="106"/>
      <c r="AEM82" s="106"/>
      <c r="AEN82" s="106"/>
      <c r="AEO82" s="106"/>
      <c r="AEP82" s="106"/>
      <c r="AEQ82" s="106"/>
      <c r="AER82" s="106"/>
      <c r="AES82" s="106"/>
      <c r="AET82" s="106"/>
      <c r="AEU82" s="106"/>
      <c r="AEV82" s="106"/>
      <c r="AEW82" s="106"/>
      <c r="AEX82" s="106"/>
      <c r="AEY82" s="106"/>
      <c r="AEZ82" s="106"/>
      <c r="AFA82" s="106"/>
      <c r="AFB82" s="106"/>
      <c r="AFC82" s="106"/>
      <c r="AFD82" s="106"/>
      <c r="AFE82" s="106"/>
      <c r="AFF82" s="106"/>
      <c r="AFG82" s="106"/>
      <c r="AFH82" s="106"/>
      <c r="AFI82" s="106"/>
      <c r="AFJ82" s="106"/>
      <c r="AFK82" s="106"/>
      <c r="AFL82" s="106"/>
      <c r="AFM82" s="106"/>
      <c r="AFN82" s="106"/>
      <c r="AFO82" s="106"/>
      <c r="AFP82" s="106"/>
      <c r="AFQ82" s="106"/>
      <c r="AFR82" s="106"/>
      <c r="AFS82" s="106"/>
      <c r="AFT82" s="106"/>
      <c r="AFU82" s="106"/>
      <c r="AFV82" s="106"/>
      <c r="AFW82" s="106"/>
      <c r="AFX82" s="106"/>
      <c r="AFY82" s="106"/>
      <c r="AFZ82" s="106"/>
      <c r="AGA82" s="106"/>
      <c r="AGB82" s="106"/>
      <c r="AGC82" s="106"/>
      <c r="AGD82" s="106"/>
      <c r="AGE82" s="106"/>
      <c r="AGF82" s="106"/>
      <c r="AGG82" s="106"/>
      <c r="AGH82" s="106"/>
      <c r="AGI82" s="106"/>
      <c r="AGJ82" s="106"/>
      <c r="AGK82" s="106"/>
      <c r="AGL82" s="106"/>
      <c r="AGM82" s="106"/>
      <c r="AGN82" s="106"/>
      <c r="AGO82" s="106"/>
      <c r="AGP82" s="106"/>
      <c r="AGQ82" s="106"/>
      <c r="AGR82" s="106"/>
      <c r="AGS82" s="106"/>
      <c r="AGT82" s="106"/>
      <c r="AGU82" s="106"/>
      <c r="AGV82" s="106"/>
      <c r="AGW82" s="106"/>
      <c r="AGX82" s="106"/>
      <c r="AGY82" s="106"/>
      <c r="AGZ82" s="106"/>
      <c r="AHA82" s="106"/>
      <c r="AHB82" s="106"/>
      <c r="AHC82" s="106"/>
      <c r="AHD82" s="106"/>
      <c r="AHE82" s="106"/>
      <c r="AHF82" s="106"/>
      <c r="AHG82" s="106"/>
      <c r="AHH82" s="106"/>
      <c r="AHI82" s="106"/>
      <c r="AHJ82" s="106"/>
      <c r="AHK82" s="106"/>
      <c r="AHL82" s="106"/>
      <c r="AHM82" s="106"/>
      <c r="AHN82" s="106"/>
      <c r="AHO82" s="106"/>
      <c r="AHP82" s="106"/>
      <c r="AHQ82" s="106"/>
      <c r="AHR82" s="106"/>
      <c r="AHS82" s="106"/>
      <c r="AHT82" s="106"/>
      <c r="AHU82" s="106"/>
      <c r="AHV82" s="106"/>
      <c r="AHW82" s="106"/>
      <c r="AHX82" s="106"/>
      <c r="AHY82" s="106"/>
      <c r="AHZ82" s="106"/>
      <c r="AIA82" s="106"/>
      <c r="AIB82" s="106"/>
      <c r="AIC82" s="106"/>
      <c r="AID82" s="106"/>
      <c r="AIE82" s="106"/>
      <c r="AIF82" s="106"/>
      <c r="AIG82" s="106"/>
      <c r="AIH82" s="106"/>
      <c r="AII82" s="106"/>
      <c r="AIJ82" s="106"/>
      <c r="AIK82" s="106"/>
      <c r="AIL82" s="106"/>
      <c r="AIM82" s="106"/>
      <c r="AIN82" s="106"/>
      <c r="AIO82" s="106"/>
      <c r="AIP82" s="106"/>
      <c r="AIQ82" s="106"/>
      <c r="AIR82" s="106"/>
      <c r="AIS82" s="106"/>
      <c r="AIT82" s="106"/>
      <c r="AIU82" s="106"/>
      <c r="AIV82" s="106"/>
      <c r="AIW82" s="106"/>
      <c r="AIX82" s="106"/>
      <c r="AIY82" s="106"/>
      <c r="AIZ82" s="106"/>
      <c r="AJA82" s="106"/>
      <c r="AJB82" s="106"/>
      <c r="AJC82" s="106"/>
      <c r="AJD82" s="106"/>
      <c r="AJE82" s="106"/>
      <c r="AJF82" s="106"/>
      <c r="AJG82" s="106"/>
      <c r="AJH82" s="106"/>
      <c r="AJI82" s="106"/>
      <c r="AJJ82" s="106"/>
      <c r="AJK82" s="106"/>
      <c r="AJL82" s="106"/>
      <c r="AJM82" s="106"/>
      <c r="AJN82" s="106"/>
      <c r="AJO82" s="106"/>
      <c r="AJP82" s="106"/>
      <c r="AJQ82" s="106"/>
      <c r="AJR82" s="106"/>
      <c r="AJS82" s="106"/>
      <c r="AJT82" s="106"/>
      <c r="AJU82" s="106"/>
      <c r="AJV82" s="106"/>
      <c r="AJW82" s="106"/>
      <c r="AJX82" s="106"/>
      <c r="AJY82" s="106"/>
      <c r="AJZ82" s="106"/>
      <c r="AKA82" s="106"/>
      <c r="AKB82" s="106"/>
      <c r="AKC82" s="106"/>
      <c r="AKD82" s="106"/>
      <c r="AKE82" s="106"/>
      <c r="AKF82" s="106"/>
      <c r="AKG82" s="106"/>
      <c r="AKH82" s="106"/>
      <c r="AKI82" s="106"/>
      <c r="AKJ82" s="106"/>
      <c r="AKK82" s="106"/>
      <c r="AKL82" s="106"/>
      <c r="AKM82" s="106"/>
      <c r="AKN82" s="106"/>
      <c r="AKO82" s="106"/>
      <c r="AKP82" s="106"/>
      <c r="AKQ82" s="106"/>
      <c r="AKR82" s="106"/>
      <c r="AKS82" s="106"/>
      <c r="AKT82" s="106"/>
      <c r="AKU82" s="106"/>
      <c r="AKV82" s="106"/>
      <c r="AKW82" s="106"/>
      <c r="AKX82" s="106"/>
      <c r="AKY82" s="106"/>
      <c r="AKZ82" s="106"/>
      <c r="ALA82" s="106"/>
      <c r="ALB82" s="106"/>
      <c r="ALC82" s="106"/>
      <c r="ALD82" s="106"/>
      <c r="ALE82" s="106"/>
      <c r="ALF82" s="106"/>
      <c r="ALG82" s="106"/>
      <c r="ALH82" s="106"/>
      <c r="ALI82" s="106"/>
      <c r="ALJ82" s="106"/>
      <c r="ALK82" s="106"/>
      <c r="ALL82" s="106"/>
      <c r="ALM82" s="106"/>
      <c r="ALN82" s="106"/>
      <c r="ALO82" s="106"/>
      <c r="ALP82" s="106"/>
      <c r="ALQ82" s="106"/>
      <c r="ALR82" s="106"/>
      <c r="ALS82" s="106"/>
      <c r="ALT82" s="106"/>
      <c r="ALU82" s="106"/>
      <c r="ALV82" s="106"/>
      <c r="ALW82" s="106"/>
      <c r="ALX82" s="106"/>
      <c r="ALY82" s="106"/>
      <c r="ALZ82" s="106"/>
      <c r="AMA82" s="106"/>
      <c r="AMB82" s="106"/>
      <c r="AMC82" s="106"/>
      <c r="AMD82" s="106"/>
      <c r="AME82" s="106"/>
      <c r="AMF82" s="106"/>
      <c r="AMG82" s="106"/>
      <c r="AMH82" s="106"/>
      <c r="AMI82" s="106"/>
      <c r="AMJ82" s="106"/>
      <c r="AMK82" s="106"/>
      <c r="AML82" s="106"/>
      <c r="AMM82" s="106"/>
      <c r="AMN82" s="106"/>
      <c r="AMO82" s="106"/>
      <c r="AMP82" s="106"/>
      <c r="AMQ82" s="106"/>
      <c r="AMR82" s="106"/>
      <c r="AMS82" s="106"/>
      <c r="AMT82" s="106"/>
      <c r="AMU82" s="106"/>
      <c r="AMV82" s="106"/>
      <c r="AMW82" s="106"/>
      <c r="AMX82" s="106"/>
      <c r="AMY82" s="106"/>
      <c r="AMZ82" s="106"/>
      <c r="ANA82" s="106"/>
      <c r="ANB82" s="106"/>
      <c r="ANC82" s="106"/>
      <c r="AND82" s="106"/>
      <c r="ANE82" s="106"/>
      <c r="ANF82" s="106"/>
      <c r="ANG82" s="106"/>
      <c r="ANH82" s="106"/>
      <c r="ANI82" s="106"/>
      <c r="ANJ82" s="106"/>
      <c r="ANK82" s="106"/>
      <c r="ANL82" s="106"/>
      <c r="ANM82" s="106"/>
      <c r="ANN82" s="106"/>
      <c r="ANO82" s="106"/>
      <c r="ANP82" s="106"/>
      <c r="ANQ82" s="106"/>
      <c r="ANR82" s="106"/>
      <c r="ANS82" s="106"/>
      <c r="ANT82" s="106"/>
      <c r="ANU82" s="106"/>
      <c r="ANV82" s="106"/>
      <c r="ANW82" s="106"/>
      <c r="ANX82" s="106"/>
      <c r="ANY82" s="106"/>
      <c r="ANZ82" s="106"/>
      <c r="AOA82" s="106"/>
      <c r="AOB82" s="106"/>
      <c r="AOC82" s="106"/>
      <c r="AOD82" s="106"/>
      <c r="AOE82" s="106"/>
      <c r="AOF82" s="106"/>
      <c r="AOG82" s="106"/>
      <c r="AOH82" s="106"/>
      <c r="AOI82" s="106"/>
      <c r="AOJ82" s="106"/>
      <c r="AOK82" s="106"/>
      <c r="AOL82" s="106"/>
      <c r="AOM82" s="106"/>
      <c r="AON82" s="106"/>
      <c r="AOO82" s="106"/>
      <c r="AOP82" s="106"/>
      <c r="AOQ82" s="106"/>
      <c r="AOR82" s="106"/>
      <c r="AOS82" s="106"/>
      <c r="AOT82" s="106"/>
      <c r="AOU82" s="106"/>
      <c r="AOV82" s="106"/>
      <c r="AOW82" s="106"/>
      <c r="AOX82" s="106"/>
      <c r="AOY82" s="106"/>
      <c r="AOZ82" s="106"/>
      <c r="APA82" s="106"/>
      <c r="APB82" s="106"/>
      <c r="APC82" s="106"/>
      <c r="APD82" s="106"/>
      <c r="APE82" s="106"/>
      <c r="APF82" s="106"/>
      <c r="APG82" s="106"/>
      <c r="APH82" s="106"/>
      <c r="API82" s="106"/>
      <c r="APJ82" s="106"/>
      <c r="APK82" s="106"/>
      <c r="APL82" s="106"/>
      <c r="APM82" s="106"/>
      <c r="APN82" s="106"/>
      <c r="APO82" s="106"/>
      <c r="APP82" s="106"/>
      <c r="APQ82" s="106"/>
      <c r="APR82" s="106"/>
      <c r="APS82" s="106"/>
      <c r="APT82" s="106"/>
      <c r="APU82" s="106"/>
      <c r="APV82" s="106"/>
      <c r="APW82" s="106"/>
      <c r="APX82" s="106"/>
      <c r="APY82" s="106"/>
      <c r="APZ82" s="106"/>
      <c r="AQA82" s="106"/>
      <c r="AQB82" s="106"/>
      <c r="AQC82" s="106"/>
      <c r="AQD82" s="106"/>
      <c r="AQE82" s="106"/>
      <c r="AQF82" s="106"/>
      <c r="AQG82" s="106"/>
      <c r="AQH82" s="106"/>
      <c r="AQI82" s="106"/>
      <c r="AQJ82" s="106"/>
      <c r="AQK82" s="106"/>
      <c r="AQL82" s="106"/>
      <c r="AQM82" s="106"/>
      <c r="AQN82" s="106"/>
      <c r="AQO82" s="106"/>
      <c r="AQP82" s="106"/>
      <c r="AQQ82" s="106"/>
      <c r="AQR82" s="106"/>
      <c r="AQS82" s="106"/>
      <c r="AQT82" s="106"/>
      <c r="AQU82" s="106"/>
      <c r="AQV82" s="106"/>
      <c r="AQW82" s="106"/>
      <c r="AQX82" s="106"/>
      <c r="AQY82" s="106"/>
      <c r="AQZ82" s="106"/>
      <c r="ARA82" s="106"/>
      <c r="ARB82" s="106"/>
      <c r="ARC82" s="106"/>
      <c r="ARD82" s="106"/>
      <c r="ARE82" s="106"/>
      <c r="ARF82" s="106"/>
      <c r="ARG82" s="106"/>
      <c r="ARH82" s="106"/>
      <c r="ARI82" s="106"/>
      <c r="ARJ82" s="106"/>
      <c r="ARK82" s="106"/>
      <c r="ARL82" s="106"/>
      <c r="ARM82" s="106"/>
      <c r="ARN82" s="106"/>
      <c r="ARO82" s="106"/>
      <c r="ARP82" s="106"/>
      <c r="ARQ82" s="106"/>
      <c r="ARR82" s="106"/>
      <c r="ARS82" s="106"/>
      <c r="ART82" s="106"/>
      <c r="ARU82" s="106"/>
      <c r="ARV82" s="106"/>
      <c r="ARW82" s="106"/>
      <c r="ARX82" s="106"/>
      <c r="ARY82" s="106"/>
      <c r="ARZ82" s="106"/>
      <c r="ASA82" s="106"/>
      <c r="ASB82" s="106"/>
      <c r="ASC82" s="106"/>
      <c r="ASD82" s="106"/>
      <c r="ASE82" s="106"/>
      <c r="ASF82" s="106"/>
      <c r="ASG82" s="106"/>
      <c r="ASH82" s="106"/>
      <c r="ASI82" s="106"/>
      <c r="ASJ82" s="106"/>
      <c r="ASK82" s="106"/>
      <c r="ASL82" s="106"/>
      <c r="ASM82" s="106"/>
      <c r="ASN82" s="106"/>
      <c r="ASO82" s="106"/>
      <c r="ASP82" s="106"/>
      <c r="ASQ82" s="106"/>
      <c r="ASR82" s="106"/>
      <c r="ASS82" s="106"/>
      <c r="AST82" s="106"/>
      <c r="ASU82" s="106"/>
      <c r="ASV82" s="106"/>
      <c r="ASW82" s="106"/>
      <c r="ASX82" s="106"/>
      <c r="ASY82" s="106"/>
      <c r="ASZ82" s="106"/>
      <c r="ATA82" s="106"/>
      <c r="ATB82" s="106"/>
      <c r="ATC82" s="106"/>
      <c r="ATD82" s="106"/>
      <c r="ATE82" s="106"/>
      <c r="ATF82" s="106"/>
      <c r="ATG82" s="106"/>
      <c r="ATH82" s="106"/>
      <c r="ATI82" s="106"/>
      <c r="ATJ82" s="106"/>
      <c r="ATK82" s="106"/>
      <c r="ATL82" s="106"/>
      <c r="ATM82" s="106"/>
      <c r="ATN82" s="106"/>
      <c r="ATO82" s="106"/>
      <c r="ATP82" s="106"/>
      <c r="ATQ82" s="106"/>
      <c r="ATR82" s="106"/>
      <c r="ATS82" s="106"/>
      <c r="ATT82" s="106"/>
      <c r="ATU82" s="106"/>
      <c r="ATV82" s="106"/>
      <c r="ATW82" s="106"/>
      <c r="ATX82" s="106"/>
      <c r="ATY82" s="106"/>
      <c r="ATZ82" s="106"/>
      <c r="AUA82" s="106"/>
      <c r="AUB82" s="106"/>
      <c r="AUC82" s="106"/>
      <c r="AUD82" s="106"/>
      <c r="AUE82" s="106"/>
      <c r="AUF82" s="106"/>
      <c r="AUG82" s="106"/>
      <c r="AUH82" s="106"/>
      <c r="AUI82" s="106"/>
      <c r="AUJ82" s="106"/>
      <c r="AUK82" s="106"/>
      <c r="AUL82" s="106"/>
      <c r="AUM82" s="106"/>
      <c r="AUN82" s="106"/>
      <c r="AUO82" s="106"/>
      <c r="AUP82" s="106"/>
      <c r="AUQ82" s="106"/>
      <c r="AUR82" s="106"/>
      <c r="AUS82" s="106"/>
      <c r="AUT82" s="106"/>
      <c r="AUU82" s="106"/>
      <c r="AUV82" s="106"/>
      <c r="AUW82" s="106"/>
      <c r="AUX82" s="106"/>
      <c r="AUY82" s="106"/>
      <c r="AUZ82" s="106"/>
      <c r="AVA82" s="106"/>
      <c r="AVB82" s="106"/>
      <c r="AVC82" s="106"/>
      <c r="AVD82" s="106"/>
      <c r="AVE82" s="106"/>
      <c r="AVF82" s="106"/>
      <c r="AVG82" s="106"/>
      <c r="AVH82" s="106"/>
      <c r="AVI82" s="106"/>
      <c r="AVJ82" s="106"/>
      <c r="AVK82" s="106"/>
      <c r="AVL82" s="106"/>
      <c r="AVM82" s="106"/>
      <c r="AVN82" s="106"/>
      <c r="AVO82" s="106"/>
      <c r="AVP82" s="106"/>
      <c r="AVQ82" s="106"/>
      <c r="AVR82" s="106"/>
      <c r="AVS82" s="106"/>
      <c r="AVT82" s="106"/>
      <c r="AVU82" s="106"/>
      <c r="AVV82" s="106"/>
      <c r="AVW82" s="106"/>
      <c r="AVX82" s="106"/>
      <c r="AVY82" s="106"/>
      <c r="AVZ82" s="106"/>
      <c r="AWA82" s="106"/>
      <c r="AWB82" s="106"/>
      <c r="AWC82" s="106"/>
      <c r="AWD82" s="106"/>
      <c r="AWE82" s="106"/>
      <c r="AWF82" s="106"/>
      <c r="AWG82" s="106"/>
      <c r="AWH82" s="106"/>
      <c r="AWI82" s="106"/>
      <c r="AWJ82" s="106"/>
      <c r="AWK82" s="106"/>
      <c r="AWL82" s="106"/>
      <c r="AWM82" s="106"/>
      <c r="AWN82" s="106"/>
      <c r="AWO82" s="106"/>
      <c r="AWP82" s="106"/>
      <c r="AWQ82" s="106"/>
      <c r="AWR82" s="106"/>
      <c r="AWS82" s="106"/>
      <c r="AWT82" s="106"/>
      <c r="AWU82" s="106"/>
      <c r="AWV82" s="106"/>
      <c r="AWW82" s="106"/>
      <c r="AWX82" s="106"/>
      <c r="AWY82" s="106"/>
      <c r="AWZ82" s="106"/>
      <c r="AXA82" s="106"/>
      <c r="AXB82" s="106"/>
      <c r="AXC82" s="106"/>
      <c r="AXD82" s="106"/>
      <c r="AXE82" s="106"/>
      <c r="AXF82" s="106"/>
      <c r="AXG82" s="106"/>
      <c r="AXH82" s="106"/>
      <c r="AXI82" s="106"/>
      <c r="AXJ82" s="106"/>
      <c r="AXK82" s="106"/>
      <c r="AXL82" s="106"/>
      <c r="AXM82" s="106"/>
      <c r="AXN82" s="106"/>
      <c r="AXO82" s="106"/>
      <c r="AXP82" s="106"/>
      <c r="AXQ82" s="106"/>
      <c r="AXR82" s="106"/>
      <c r="AXS82" s="106"/>
      <c r="AXT82" s="106"/>
      <c r="AXU82" s="106"/>
      <c r="AXV82" s="106"/>
      <c r="AXW82" s="106"/>
      <c r="AXX82" s="106"/>
      <c r="AXY82" s="106"/>
      <c r="AXZ82" s="106"/>
      <c r="AYA82" s="106"/>
      <c r="AYB82" s="106"/>
      <c r="AYC82" s="106"/>
      <c r="AYD82" s="106"/>
      <c r="AYE82" s="106"/>
      <c r="AYF82" s="106"/>
      <c r="AYG82" s="106"/>
      <c r="AYH82" s="106"/>
      <c r="AYI82" s="106"/>
      <c r="AYJ82" s="106"/>
      <c r="AYK82" s="106"/>
      <c r="AYL82" s="106"/>
      <c r="AYM82" s="106"/>
      <c r="AYN82" s="106"/>
      <c r="AYO82" s="106"/>
      <c r="AYP82" s="106"/>
      <c r="AYQ82" s="106"/>
      <c r="AYR82" s="106"/>
      <c r="AYS82" s="106"/>
      <c r="AYT82" s="106"/>
      <c r="AYU82" s="106"/>
      <c r="AYV82" s="106"/>
      <c r="AYW82" s="106"/>
      <c r="AYX82" s="106"/>
      <c r="AYY82" s="106"/>
      <c r="AYZ82" s="106"/>
      <c r="AZA82" s="106"/>
      <c r="AZB82" s="106"/>
      <c r="AZC82" s="106"/>
      <c r="AZD82" s="106"/>
      <c r="AZE82" s="106"/>
      <c r="AZF82" s="106"/>
      <c r="AZG82" s="106"/>
      <c r="AZH82" s="106"/>
      <c r="AZI82" s="106"/>
      <c r="AZJ82" s="106"/>
      <c r="AZK82" s="106"/>
      <c r="AZL82" s="106"/>
      <c r="AZM82" s="106"/>
      <c r="AZN82" s="106"/>
      <c r="AZO82" s="106"/>
      <c r="AZP82" s="106"/>
      <c r="AZQ82" s="106"/>
      <c r="AZR82" s="106"/>
      <c r="AZS82" s="106"/>
      <c r="AZT82" s="106"/>
      <c r="AZU82" s="106"/>
      <c r="AZV82" s="106"/>
      <c r="AZW82" s="106"/>
      <c r="AZX82" s="106"/>
      <c r="AZY82" s="106"/>
      <c r="AZZ82" s="106"/>
      <c r="BAA82" s="106"/>
      <c r="BAB82" s="106"/>
      <c r="BAC82" s="106"/>
      <c r="BAD82" s="106"/>
      <c r="BAE82" s="106"/>
      <c r="BAF82" s="106"/>
      <c r="BAG82" s="106"/>
      <c r="BAH82" s="106"/>
      <c r="BAI82" s="106"/>
      <c r="BAJ82" s="106"/>
      <c r="BAK82" s="106"/>
      <c r="BAL82" s="106"/>
      <c r="BAM82" s="106"/>
      <c r="BAN82" s="106"/>
      <c r="BAO82" s="106"/>
      <c r="BAP82" s="106"/>
      <c r="BAQ82" s="106"/>
      <c r="BAR82" s="106"/>
      <c r="BAS82" s="106"/>
      <c r="BAT82" s="106"/>
      <c r="BAU82" s="106"/>
      <c r="BAV82" s="106"/>
      <c r="BAW82" s="106"/>
      <c r="BAX82" s="106"/>
      <c r="BAY82" s="106"/>
      <c r="BAZ82" s="106"/>
      <c r="BBA82" s="106"/>
      <c r="BBB82" s="106"/>
      <c r="BBC82" s="106"/>
      <c r="BBD82" s="106"/>
      <c r="BBE82" s="106"/>
      <c r="BBF82" s="106"/>
      <c r="BBG82" s="106"/>
      <c r="BBH82" s="106"/>
      <c r="BBI82" s="106"/>
      <c r="BBJ82" s="106"/>
      <c r="BBK82" s="106"/>
      <c r="BBL82" s="106"/>
      <c r="BBM82" s="106"/>
      <c r="BBN82" s="106"/>
      <c r="BBO82" s="106"/>
      <c r="BBP82" s="106"/>
      <c r="BBQ82" s="106"/>
      <c r="BBR82" s="106"/>
      <c r="BBS82" s="106"/>
      <c r="BBT82" s="106"/>
      <c r="BBU82" s="106"/>
      <c r="BBV82" s="106"/>
      <c r="BBW82" s="106"/>
      <c r="BBX82" s="106"/>
      <c r="BBY82" s="106"/>
      <c r="BBZ82" s="106"/>
      <c r="BCA82" s="106"/>
      <c r="BCB82" s="106"/>
      <c r="BCC82" s="106"/>
      <c r="BCD82" s="106"/>
      <c r="BCE82" s="106"/>
      <c r="BCF82" s="106"/>
      <c r="BCG82" s="106"/>
      <c r="BCH82" s="106"/>
      <c r="BCI82" s="106"/>
      <c r="BCJ82" s="106"/>
      <c r="BCK82" s="106"/>
      <c r="BCL82" s="106"/>
      <c r="BCM82" s="106"/>
      <c r="BCN82" s="106"/>
      <c r="BCO82" s="106"/>
      <c r="BCP82" s="106"/>
      <c r="BCQ82" s="106"/>
      <c r="BCR82" s="106"/>
      <c r="BCS82" s="106"/>
      <c r="BCT82" s="106"/>
      <c r="BCU82" s="106"/>
      <c r="BCV82" s="106"/>
      <c r="BCW82" s="106"/>
      <c r="BCX82" s="106"/>
      <c r="BCY82" s="106"/>
      <c r="BCZ82" s="106"/>
      <c r="BDA82" s="106"/>
      <c r="BDB82" s="106"/>
      <c r="BDC82" s="106"/>
      <c r="BDD82" s="106"/>
      <c r="BDE82" s="106"/>
      <c r="BDF82" s="106"/>
      <c r="BDG82" s="106"/>
      <c r="BDH82" s="106"/>
      <c r="BDI82" s="106"/>
      <c r="BDJ82" s="106"/>
      <c r="BDK82" s="106"/>
      <c r="BDL82" s="106"/>
      <c r="BDM82" s="106"/>
      <c r="BDN82" s="106"/>
      <c r="BDO82" s="106"/>
      <c r="BDP82" s="106"/>
      <c r="BDQ82" s="106"/>
      <c r="BDR82" s="106"/>
      <c r="BDS82" s="106"/>
      <c r="BDT82" s="106"/>
      <c r="BDU82" s="106"/>
      <c r="BDV82" s="106"/>
      <c r="BDW82" s="106"/>
      <c r="BDX82" s="106"/>
      <c r="BDY82" s="106"/>
      <c r="BDZ82" s="106"/>
      <c r="BEA82" s="106"/>
      <c r="BEB82" s="106"/>
      <c r="BEC82" s="106"/>
      <c r="BED82" s="106"/>
      <c r="BEE82" s="106"/>
      <c r="BEF82" s="106"/>
      <c r="BEG82" s="106"/>
      <c r="BEH82" s="106"/>
      <c r="BEI82" s="106"/>
      <c r="BEJ82" s="106"/>
      <c r="BEK82" s="106"/>
      <c r="BEL82" s="106"/>
      <c r="BEM82" s="106"/>
      <c r="BEN82" s="106"/>
      <c r="BEO82" s="106"/>
      <c r="BEP82" s="106"/>
      <c r="BEQ82" s="106"/>
      <c r="BER82" s="106"/>
      <c r="BES82" s="106"/>
      <c r="BET82" s="106"/>
      <c r="BEU82" s="106"/>
      <c r="BEV82" s="106"/>
      <c r="BEW82" s="106"/>
      <c r="BEX82" s="106"/>
      <c r="BEY82" s="106"/>
      <c r="BEZ82" s="106"/>
      <c r="BFA82" s="106"/>
      <c r="BFB82" s="106"/>
      <c r="BFC82" s="106"/>
      <c r="BFD82" s="106"/>
      <c r="BFE82" s="106"/>
      <c r="BFF82" s="106"/>
      <c r="BFG82" s="106"/>
      <c r="BFH82" s="106"/>
      <c r="BFI82" s="106"/>
      <c r="BFJ82" s="106"/>
      <c r="BFK82" s="106"/>
      <c r="BFL82" s="106"/>
      <c r="BFM82" s="106"/>
      <c r="BFN82" s="106"/>
      <c r="BFO82" s="106"/>
      <c r="BFP82" s="106"/>
      <c r="BFQ82" s="106"/>
      <c r="BFR82" s="106"/>
      <c r="BFS82" s="106"/>
      <c r="BFT82" s="106"/>
      <c r="BFU82" s="106"/>
      <c r="BFV82" s="106"/>
      <c r="BFW82" s="106"/>
      <c r="BFX82" s="106"/>
      <c r="BFY82" s="106"/>
      <c r="BFZ82" s="106"/>
      <c r="BGA82" s="106"/>
      <c r="BGB82" s="106"/>
      <c r="BGC82" s="106"/>
      <c r="BGD82" s="106"/>
      <c r="BGE82" s="106"/>
      <c r="BGF82" s="106"/>
      <c r="BGG82" s="106"/>
      <c r="BGH82" s="106"/>
      <c r="BGI82" s="106"/>
      <c r="BGJ82" s="106"/>
      <c r="BGK82" s="106"/>
      <c r="BGL82" s="106"/>
      <c r="BGM82" s="106"/>
      <c r="BGN82" s="106"/>
      <c r="BGO82" s="106"/>
      <c r="BGP82" s="106"/>
      <c r="BGQ82" s="106"/>
      <c r="BGR82" s="106"/>
      <c r="BGS82" s="106"/>
      <c r="BGT82" s="106"/>
      <c r="BGU82" s="106"/>
      <c r="BGV82" s="106"/>
      <c r="BGW82" s="106"/>
      <c r="BGX82" s="106"/>
      <c r="BGY82" s="106"/>
      <c r="BGZ82" s="106"/>
      <c r="BHA82" s="106"/>
      <c r="BHB82" s="106"/>
      <c r="BHC82" s="106"/>
      <c r="BHD82" s="106"/>
      <c r="BHE82" s="106"/>
      <c r="BHF82" s="106"/>
      <c r="BHG82" s="106"/>
      <c r="BHH82" s="106"/>
      <c r="BHI82" s="106"/>
      <c r="BHJ82" s="106"/>
      <c r="BHK82" s="106"/>
      <c r="BHL82" s="106"/>
      <c r="BHM82" s="106"/>
      <c r="BHN82" s="106"/>
      <c r="BHO82" s="106"/>
      <c r="BHP82" s="106"/>
      <c r="BHQ82" s="106"/>
      <c r="BHR82" s="106"/>
      <c r="BHS82" s="106"/>
      <c r="BHT82" s="106"/>
      <c r="BHU82" s="106"/>
      <c r="BHV82" s="106"/>
      <c r="BHW82" s="106"/>
      <c r="BHX82" s="106"/>
      <c r="BHY82" s="106"/>
      <c r="BHZ82" s="106"/>
      <c r="BIA82" s="106"/>
      <c r="BIB82" s="106"/>
      <c r="BIC82" s="106"/>
      <c r="BID82" s="106"/>
      <c r="BIE82" s="106"/>
      <c r="BIF82" s="106"/>
      <c r="BIG82" s="106"/>
      <c r="BIH82" s="106"/>
      <c r="BII82" s="106"/>
      <c r="BIJ82" s="106"/>
      <c r="BIK82" s="106"/>
      <c r="BIL82" s="106"/>
      <c r="BIM82" s="106"/>
      <c r="BIN82" s="106"/>
      <c r="BIO82" s="106"/>
      <c r="BIP82" s="106"/>
      <c r="BIQ82" s="106"/>
      <c r="BIR82" s="106"/>
      <c r="BIS82" s="106"/>
      <c r="BIT82" s="106"/>
      <c r="BIU82" s="106"/>
      <c r="BIV82" s="106"/>
      <c r="BIW82" s="106"/>
      <c r="BIX82" s="106"/>
      <c r="BIY82" s="106"/>
      <c r="BIZ82" s="106"/>
      <c r="BJA82" s="106"/>
      <c r="BJB82" s="106"/>
      <c r="BJC82" s="106"/>
      <c r="BJD82" s="106"/>
      <c r="BJE82" s="106"/>
      <c r="BJF82" s="106"/>
      <c r="BJG82" s="106"/>
      <c r="BJH82" s="106"/>
      <c r="BJI82" s="106"/>
      <c r="BJJ82" s="106"/>
      <c r="BJK82" s="106"/>
      <c r="BJL82" s="106"/>
      <c r="BJM82" s="106"/>
      <c r="BJN82" s="106"/>
      <c r="BJO82" s="106"/>
      <c r="BJP82" s="106"/>
      <c r="BJQ82" s="106"/>
      <c r="BJR82" s="106"/>
      <c r="BJS82" s="106"/>
      <c r="BJT82" s="106"/>
      <c r="BJU82" s="106"/>
      <c r="BJV82" s="106"/>
      <c r="BJW82" s="106"/>
      <c r="BJX82" s="106"/>
      <c r="BJY82" s="106"/>
      <c r="BJZ82" s="106"/>
      <c r="BKA82" s="106"/>
      <c r="BKB82" s="106"/>
      <c r="BKC82" s="106"/>
      <c r="BKD82" s="106"/>
      <c r="BKE82" s="106"/>
      <c r="BKF82" s="106"/>
      <c r="BKG82" s="106"/>
      <c r="BKH82" s="106"/>
      <c r="BKI82" s="106"/>
      <c r="BKJ82" s="106"/>
      <c r="BKK82" s="106"/>
      <c r="BKL82" s="106"/>
      <c r="BKM82" s="106"/>
      <c r="BKN82" s="106"/>
      <c r="BKO82" s="106"/>
      <c r="BKP82" s="106"/>
      <c r="BKQ82" s="106"/>
      <c r="BKR82" s="106"/>
      <c r="BKS82" s="106"/>
      <c r="BKT82" s="106"/>
      <c r="BKU82" s="106"/>
      <c r="BKV82" s="106"/>
      <c r="BKW82" s="106"/>
      <c r="BKX82" s="106"/>
      <c r="BKY82" s="106"/>
      <c r="BKZ82" s="106"/>
      <c r="BLA82" s="106"/>
      <c r="BLB82" s="106"/>
      <c r="BLC82" s="106"/>
      <c r="BLD82" s="106"/>
      <c r="BLE82" s="106"/>
      <c r="BLF82" s="106"/>
      <c r="BLG82" s="106"/>
      <c r="BLH82" s="106"/>
      <c r="BLI82" s="106"/>
      <c r="BLJ82" s="106"/>
      <c r="BLK82" s="106"/>
      <c r="BLL82" s="106"/>
      <c r="BLM82" s="106"/>
      <c r="BLN82" s="106"/>
      <c r="BLO82" s="106"/>
      <c r="BLP82" s="106"/>
      <c r="BLQ82" s="106"/>
      <c r="BLR82" s="106"/>
      <c r="BLS82" s="106"/>
      <c r="BLT82" s="106"/>
      <c r="BLU82" s="106"/>
      <c r="BLV82" s="106"/>
      <c r="BLW82" s="106"/>
      <c r="BLX82" s="106"/>
      <c r="BLY82" s="106"/>
      <c r="BLZ82" s="106"/>
      <c r="BMA82" s="106"/>
      <c r="BMB82" s="106"/>
      <c r="BMC82" s="106"/>
      <c r="BMD82" s="106"/>
      <c r="BME82" s="106"/>
      <c r="BMF82" s="106"/>
      <c r="BMG82" s="106"/>
      <c r="BMH82" s="106"/>
      <c r="BMI82" s="106"/>
      <c r="BMJ82" s="106"/>
      <c r="BMK82" s="106"/>
      <c r="BML82" s="106"/>
      <c r="BMM82" s="106"/>
      <c r="BMN82" s="106"/>
      <c r="BMO82" s="106"/>
      <c r="BMP82" s="106"/>
      <c r="BMQ82" s="106"/>
      <c r="BMR82" s="106"/>
      <c r="BMS82" s="106"/>
      <c r="BMT82" s="106"/>
      <c r="BMU82" s="106"/>
      <c r="BMV82" s="106"/>
      <c r="BMW82" s="106"/>
      <c r="BMX82" s="106"/>
      <c r="BMY82" s="106"/>
      <c r="BMZ82" s="106"/>
      <c r="BNA82" s="106"/>
      <c r="BNB82" s="106"/>
      <c r="BNC82" s="106"/>
      <c r="BND82" s="106"/>
      <c r="BNE82" s="106"/>
      <c r="BNF82" s="106"/>
      <c r="BNG82" s="106"/>
      <c r="BNH82" s="106"/>
      <c r="BNI82" s="106"/>
      <c r="BNJ82" s="106"/>
      <c r="BNK82" s="106"/>
      <c r="BNL82" s="106"/>
      <c r="BNM82" s="106"/>
      <c r="BNN82" s="106"/>
      <c r="BNO82" s="106"/>
      <c r="BNP82" s="106"/>
      <c r="BNQ82" s="106"/>
      <c r="BNR82" s="106"/>
      <c r="BNS82" s="106"/>
      <c r="BNT82" s="106"/>
      <c r="BNU82" s="106"/>
      <c r="BNV82" s="106"/>
      <c r="BNW82" s="106"/>
      <c r="BNX82" s="106"/>
      <c r="BNY82" s="106"/>
      <c r="BNZ82" s="106"/>
      <c r="BOA82" s="106"/>
      <c r="BOB82" s="106"/>
      <c r="BOC82" s="106"/>
      <c r="BOD82" s="106"/>
      <c r="BOE82" s="106"/>
      <c r="BOF82" s="106"/>
      <c r="BOG82" s="106"/>
      <c r="BOH82" s="106"/>
      <c r="BOI82" s="106"/>
      <c r="BOJ82" s="106"/>
      <c r="BOK82" s="106"/>
      <c r="BOL82" s="106"/>
      <c r="BOM82" s="106"/>
      <c r="BON82" s="106"/>
      <c r="BOO82" s="106"/>
      <c r="BOP82" s="106"/>
      <c r="BOQ82" s="106"/>
      <c r="BOR82" s="106"/>
      <c r="BOS82" s="106"/>
      <c r="BOT82" s="106"/>
      <c r="BOU82" s="106"/>
      <c r="BOV82" s="106"/>
      <c r="BOW82" s="106"/>
      <c r="BOX82" s="106"/>
      <c r="BOY82" s="106"/>
      <c r="BOZ82" s="106"/>
      <c r="BPA82" s="106"/>
      <c r="BPB82" s="106"/>
      <c r="BPC82" s="106"/>
      <c r="BPD82" s="106"/>
      <c r="BPE82" s="106"/>
      <c r="BPF82" s="106"/>
      <c r="BPG82" s="106"/>
      <c r="BPH82" s="106"/>
      <c r="BPI82" s="106"/>
      <c r="BPJ82" s="106"/>
      <c r="BPK82" s="106"/>
      <c r="BPL82" s="106"/>
      <c r="BPM82" s="106"/>
      <c r="BPN82" s="106"/>
      <c r="BPO82" s="106"/>
      <c r="BPP82" s="106"/>
      <c r="BPQ82" s="106"/>
      <c r="BPR82" s="106"/>
      <c r="BPS82" s="106"/>
      <c r="BPT82" s="106"/>
      <c r="BPU82" s="106"/>
      <c r="BPV82" s="106"/>
      <c r="BPW82" s="106"/>
      <c r="BPX82" s="106"/>
      <c r="BPY82" s="106"/>
      <c r="BPZ82" s="106"/>
      <c r="BQA82" s="106"/>
      <c r="BQB82" s="106"/>
      <c r="BQC82" s="106"/>
      <c r="BQD82" s="106"/>
      <c r="BQE82" s="106"/>
      <c r="BQF82" s="106"/>
      <c r="BQG82" s="106"/>
      <c r="BQH82" s="106"/>
      <c r="BQI82" s="106"/>
      <c r="BQJ82" s="106"/>
      <c r="BQK82" s="106"/>
      <c r="BQL82" s="106"/>
      <c r="BQM82" s="106"/>
      <c r="BQN82" s="106"/>
      <c r="BQO82" s="106"/>
      <c r="BQP82" s="106"/>
      <c r="BQQ82" s="106"/>
      <c r="BQR82" s="106"/>
      <c r="BQS82" s="106"/>
      <c r="BQT82" s="106"/>
      <c r="BQU82" s="106"/>
      <c r="BQV82" s="106"/>
      <c r="BQW82" s="106"/>
      <c r="BQX82" s="106"/>
      <c r="BQY82" s="106"/>
      <c r="BQZ82" s="106"/>
      <c r="BRA82" s="106"/>
      <c r="BRB82" s="106"/>
      <c r="BRC82" s="106"/>
      <c r="BRD82" s="106"/>
      <c r="BRE82" s="106"/>
      <c r="BRF82" s="106"/>
      <c r="BRG82" s="106"/>
      <c r="BRH82" s="106"/>
      <c r="BRI82" s="106"/>
      <c r="BRJ82" s="106"/>
      <c r="BRK82" s="106"/>
      <c r="BRL82" s="106"/>
      <c r="BRM82" s="106"/>
      <c r="BRN82" s="106"/>
      <c r="BRO82" s="106"/>
      <c r="BRP82" s="106"/>
      <c r="BRQ82" s="106"/>
      <c r="BRR82" s="106"/>
      <c r="BRS82" s="106"/>
      <c r="BRT82" s="106"/>
      <c r="BRU82" s="106"/>
      <c r="BRV82" s="106"/>
      <c r="BRW82" s="106"/>
      <c r="BRX82" s="106"/>
      <c r="BRY82" s="106"/>
      <c r="BRZ82" s="106"/>
      <c r="BSA82" s="106"/>
      <c r="BSB82" s="106"/>
      <c r="BSC82" s="106"/>
      <c r="BSD82" s="106"/>
      <c r="BSE82" s="106"/>
      <c r="BSF82" s="106"/>
      <c r="BSG82" s="106"/>
      <c r="BSH82" s="106"/>
      <c r="BSI82" s="106"/>
      <c r="BSJ82" s="106"/>
      <c r="BSK82" s="106"/>
      <c r="BSL82" s="106"/>
      <c r="BSM82" s="106"/>
      <c r="BSN82" s="106"/>
      <c r="BSO82" s="106"/>
      <c r="BSP82" s="106"/>
      <c r="BSQ82" s="106"/>
      <c r="BSR82" s="106"/>
      <c r="BSS82" s="106"/>
      <c r="BST82" s="106"/>
      <c r="BSU82" s="106"/>
      <c r="BSV82" s="106"/>
      <c r="BSW82" s="106"/>
      <c r="BSX82" s="106"/>
      <c r="BSY82" s="106"/>
      <c r="BSZ82" s="106"/>
      <c r="BTA82" s="106"/>
      <c r="BTB82" s="106"/>
      <c r="BTC82" s="106"/>
      <c r="BTD82" s="106"/>
      <c r="BTE82" s="106"/>
      <c r="BTF82" s="106"/>
      <c r="BTG82" s="106"/>
      <c r="BTH82" s="106"/>
      <c r="BTI82" s="106"/>
      <c r="BTJ82" s="106"/>
      <c r="BTK82" s="106"/>
      <c r="BTL82" s="106"/>
      <c r="BTM82" s="106"/>
      <c r="BTN82" s="106"/>
      <c r="BTO82" s="106"/>
      <c r="BTP82" s="106"/>
      <c r="BTQ82" s="106"/>
      <c r="BTR82" s="106"/>
      <c r="BTS82" s="106"/>
      <c r="BTT82" s="106"/>
      <c r="BTU82" s="106"/>
      <c r="BTV82" s="106"/>
      <c r="BTW82" s="106"/>
      <c r="BTX82" s="106"/>
      <c r="BTY82" s="106"/>
      <c r="BTZ82" s="106"/>
      <c r="BUA82" s="106"/>
      <c r="BUB82" s="106"/>
      <c r="BUC82" s="106"/>
      <c r="BUD82" s="106"/>
      <c r="BUE82" s="106"/>
      <c r="BUF82" s="106"/>
      <c r="BUG82" s="106"/>
      <c r="BUH82" s="106"/>
      <c r="BUI82" s="106"/>
      <c r="BUJ82" s="106"/>
      <c r="BUK82" s="106"/>
      <c r="BUL82" s="106"/>
      <c r="BUM82" s="106"/>
      <c r="BUN82" s="106"/>
      <c r="BUO82" s="106"/>
      <c r="BUP82" s="106"/>
      <c r="BUQ82" s="106"/>
      <c r="BUR82" s="106"/>
      <c r="BUS82" s="106"/>
      <c r="BUT82" s="106"/>
      <c r="BUU82" s="106"/>
      <c r="BUV82" s="106"/>
      <c r="BUW82" s="106"/>
      <c r="BUX82" s="106"/>
      <c r="BUY82" s="106"/>
      <c r="BUZ82" s="106"/>
      <c r="BVA82" s="106"/>
      <c r="BVB82" s="106"/>
      <c r="BVC82" s="106"/>
      <c r="BVD82" s="106"/>
      <c r="BVE82" s="106"/>
      <c r="BVF82" s="106"/>
      <c r="BVG82" s="106"/>
      <c r="BVH82" s="106"/>
      <c r="BVI82" s="106"/>
      <c r="BVJ82" s="106"/>
      <c r="BVK82" s="106"/>
      <c r="BVL82" s="106"/>
      <c r="BVM82" s="106"/>
      <c r="BVN82" s="106"/>
      <c r="BVO82" s="106"/>
      <c r="BVP82" s="106"/>
      <c r="BVQ82" s="106"/>
      <c r="BVR82" s="106"/>
      <c r="BVS82" s="106"/>
      <c r="BVT82" s="106"/>
      <c r="BVU82" s="106"/>
      <c r="BVV82" s="106"/>
      <c r="BVW82" s="106"/>
      <c r="BVX82" s="106"/>
      <c r="BVY82" s="106"/>
      <c r="BVZ82" s="106"/>
      <c r="BWA82" s="106"/>
      <c r="BWB82" s="106"/>
      <c r="BWC82" s="106"/>
      <c r="BWD82" s="106"/>
      <c r="BWE82" s="106"/>
      <c r="BWF82" s="106"/>
      <c r="BWG82" s="106"/>
      <c r="BWH82" s="106"/>
      <c r="BWI82" s="106"/>
      <c r="BWJ82" s="106"/>
      <c r="BWK82" s="106"/>
      <c r="BWL82" s="106"/>
      <c r="BWM82" s="106"/>
      <c r="BWN82" s="106"/>
      <c r="BWO82" s="106"/>
      <c r="BWP82" s="106"/>
      <c r="BWQ82" s="106"/>
      <c r="BWR82" s="106"/>
      <c r="BWS82" s="106"/>
      <c r="BWT82" s="106"/>
      <c r="BWU82" s="106"/>
      <c r="BWV82" s="106"/>
      <c r="BWW82" s="106"/>
      <c r="BWX82" s="106"/>
      <c r="BWY82" s="106"/>
      <c r="BWZ82" s="106"/>
      <c r="BXA82" s="106"/>
      <c r="BXB82" s="106"/>
      <c r="BXC82" s="106"/>
      <c r="BXD82" s="106"/>
      <c r="BXE82" s="106"/>
      <c r="BXF82" s="106"/>
      <c r="BXG82" s="106"/>
      <c r="BXH82" s="106"/>
      <c r="BXI82" s="106"/>
      <c r="BXJ82" s="106"/>
      <c r="BXK82" s="106"/>
      <c r="BXL82" s="106"/>
      <c r="BXM82" s="106"/>
      <c r="BXN82" s="106"/>
      <c r="BXO82" s="106"/>
      <c r="BXP82" s="106"/>
      <c r="BXQ82" s="106"/>
      <c r="BXR82" s="106"/>
      <c r="BXS82" s="106"/>
      <c r="BXT82" s="106"/>
      <c r="BXU82" s="106"/>
      <c r="BXV82" s="106"/>
      <c r="BXW82" s="106"/>
      <c r="BXX82" s="106"/>
      <c r="BXY82" s="106"/>
      <c r="BXZ82" s="106"/>
      <c r="BYA82" s="106"/>
      <c r="BYB82" s="106"/>
      <c r="BYC82" s="106"/>
      <c r="BYD82" s="106"/>
      <c r="BYE82" s="106"/>
      <c r="BYF82" s="106"/>
      <c r="BYG82" s="106"/>
      <c r="BYH82" s="106"/>
      <c r="BYI82" s="106"/>
      <c r="BYJ82" s="106"/>
      <c r="BYK82" s="106"/>
      <c r="BYL82" s="106"/>
      <c r="BYM82" s="106"/>
      <c r="BYN82" s="106"/>
      <c r="BYO82" s="106"/>
      <c r="BYP82" s="106"/>
      <c r="BYQ82" s="106"/>
      <c r="BYR82" s="106"/>
      <c r="BYS82" s="106"/>
      <c r="BYT82" s="106"/>
      <c r="BYU82" s="106"/>
      <c r="BYV82" s="106"/>
      <c r="BYW82" s="106"/>
      <c r="BYX82" s="106"/>
      <c r="BYY82" s="106"/>
      <c r="BYZ82" s="106"/>
      <c r="BZA82" s="106"/>
      <c r="BZB82" s="106"/>
      <c r="BZC82" s="106"/>
      <c r="BZD82" s="106"/>
      <c r="BZE82" s="106"/>
      <c r="BZF82" s="106"/>
      <c r="BZG82" s="106"/>
      <c r="BZH82" s="106"/>
      <c r="BZI82" s="106"/>
      <c r="BZJ82" s="106"/>
      <c r="BZK82" s="106"/>
      <c r="BZL82" s="106"/>
      <c r="BZM82" s="106"/>
      <c r="BZN82" s="106"/>
      <c r="BZO82" s="106"/>
      <c r="BZP82" s="106"/>
      <c r="BZQ82" s="106"/>
      <c r="BZR82" s="106"/>
      <c r="BZS82" s="106"/>
      <c r="BZT82" s="106"/>
      <c r="BZU82" s="106"/>
      <c r="BZV82" s="106"/>
      <c r="BZW82" s="106"/>
      <c r="BZX82" s="106"/>
      <c r="BZY82" s="106"/>
      <c r="BZZ82" s="106"/>
      <c r="CAA82" s="106"/>
      <c r="CAB82" s="106"/>
      <c r="CAC82" s="106"/>
      <c r="CAD82" s="106"/>
      <c r="CAE82" s="106"/>
      <c r="CAF82" s="106"/>
      <c r="CAG82" s="106"/>
      <c r="CAH82" s="106"/>
      <c r="CAI82" s="106"/>
      <c r="CAJ82" s="106"/>
      <c r="CAK82" s="106"/>
      <c r="CAL82" s="106"/>
      <c r="CAM82" s="106"/>
      <c r="CAN82" s="106"/>
      <c r="CAO82" s="106"/>
      <c r="CAP82" s="106"/>
      <c r="CAQ82" s="106"/>
      <c r="CAR82" s="106"/>
      <c r="CAS82" s="106"/>
      <c r="CAT82" s="106"/>
      <c r="CAU82" s="106"/>
      <c r="CAV82" s="106"/>
      <c r="CAW82" s="106"/>
      <c r="CAX82" s="106"/>
      <c r="CAY82" s="106"/>
      <c r="CAZ82" s="106"/>
      <c r="CBA82" s="106"/>
      <c r="CBB82" s="106"/>
      <c r="CBC82" s="106"/>
      <c r="CBD82" s="106"/>
      <c r="CBE82" s="106"/>
      <c r="CBF82" s="106"/>
      <c r="CBG82" s="106"/>
      <c r="CBH82" s="106"/>
      <c r="CBI82" s="106"/>
      <c r="CBJ82" s="106"/>
      <c r="CBK82" s="106"/>
      <c r="CBL82" s="106"/>
      <c r="CBM82" s="106"/>
      <c r="CBN82" s="106"/>
      <c r="CBO82" s="106"/>
      <c r="CBP82" s="106"/>
      <c r="CBQ82" s="106"/>
      <c r="CBR82" s="106"/>
      <c r="CBS82" s="106"/>
      <c r="CBT82" s="106"/>
      <c r="CBU82" s="106"/>
      <c r="CBV82" s="106"/>
      <c r="CBW82" s="106"/>
      <c r="CBX82" s="106"/>
      <c r="CBY82" s="106"/>
      <c r="CBZ82" s="106"/>
      <c r="CCA82" s="106"/>
      <c r="CCB82" s="106"/>
      <c r="CCC82" s="106"/>
      <c r="CCD82" s="106"/>
      <c r="CCE82" s="106"/>
      <c r="CCF82" s="106"/>
      <c r="CCG82" s="106"/>
      <c r="CCH82" s="106"/>
      <c r="CCI82" s="106"/>
      <c r="CCJ82" s="106"/>
      <c r="CCK82" s="106"/>
      <c r="CCL82" s="106"/>
      <c r="CCM82" s="106"/>
      <c r="CCN82" s="106"/>
      <c r="CCO82" s="106"/>
      <c r="CCP82" s="106"/>
      <c r="CCQ82" s="106"/>
      <c r="CCR82" s="106"/>
      <c r="CCS82" s="106"/>
      <c r="CCT82" s="106"/>
      <c r="CCU82" s="106"/>
      <c r="CCV82" s="106"/>
      <c r="CCW82" s="106"/>
      <c r="CCX82" s="106"/>
      <c r="CCY82" s="106"/>
      <c r="CCZ82" s="106"/>
      <c r="CDA82" s="106"/>
      <c r="CDB82" s="106"/>
      <c r="CDC82" s="106"/>
      <c r="CDD82" s="106"/>
      <c r="CDE82" s="106"/>
      <c r="CDF82" s="106"/>
      <c r="CDG82" s="106"/>
      <c r="CDH82" s="106"/>
      <c r="CDI82" s="106"/>
      <c r="CDJ82" s="106"/>
      <c r="CDK82" s="106"/>
      <c r="CDL82" s="106"/>
      <c r="CDM82" s="106"/>
      <c r="CDN82" s="106"/>
      <c r="CDO82" s="106"/>
      <c r="CDP82" s="106"/>
      <c r="CDQ82" s="106"/>
      <c r="CDR82" s="106"/>
      <c r="CDS82" s="106"/>
      <c r="CDT82" s="106"/>
      <c r="CDU82" s="106"/>
      <c r="CDV82" s="106"/>
      <c r="CDW82" s="106"/>
      <c r="CDX82" s="106"/>
      <c r="CDY82" s="106"/>
      <c r="CDZ82" s="106"/>
      <c r="CEA82" s="106"/>
      <c r="CEB82" s="106"/>
      <c r="CEC82" s="106"/>
      <c r="CED82" s="106"/>
      <c r="CEE82" s="106"/>
      <c r="CEF82" s="106"/>
      <c r="CEG82" s="106"/>
      <c r="CEH82" s="106"/>
      <c r="CEI82" s="106"/>
      <c r="CEJ82" s="106"/>
      <c r="CEK82" s="106"/>
      <c r="CEL82" s="106"/>
      <c r="CEM82" s="106"/>
      <c r="CEN82" s="106"/>
      <c r="CEO82" s="106"/>
      <c r="CEP82" s="106"/>
      <c r="CEQ82" s="106"/>
      <c r="CER82" s="106"/>
      <c r="CES82" s="106"/>
      <c r="CET82" s="106"/>
      <c r="CEU82" s="106"/>
      <c r="CEV82" s="106"/>
      <c r="CEW82" s="106"/>
      <c r="CEX82" s="106"/>
      <c r="CEY82" s="106"/>
      <c r="CEZ82" s="106"/>
      <c r="CFA82" s="106"/>
      <c r="CFB82" s="106"/>
      <c r="CFC82" s="106"/>
      <c r="CFD82" s="106"/>
      <c r="CFE82" s="106"/>
      <c r="CFF82" s="106"/>
      <c r="CFG82" s="106"/>
      <c r="CFH82" s="106"/>
      <c r="CFI82" s="106"/>
      <c r="CFJ82" s="106"/>
      <c r="CFK82" s="106"/>
      <c r="CFL82" s="106"/>
      <c r="CFM82" s="106"/>
      <c r="CFN82" s="106"/>
      <c r="CFO82" s="106"/>
      <c r="CFP82" s="106"/>
      <c r="CFQ82" s="106"/>
      <c r="CFR82" s="106"/>
      <c r="CFS82" s="106"/>
      <c r="CFT82" s="106"/>
      <c r="CFU82" s="106"/>
      <c r="CFV82" s="106"/>
      <c r="CFW82" s="106"/>
      <c r="CFX82" s="106"/>
      <c r="CFY82" s="106"/>
      <c r="CFZ82" s="106"/>
      <c r="CGA82" s="106"/>
      <c r="CGB82" s="106"/>
      <c r="CGC82" s="106"/>
      <c r="CGD82" s="106"/>
      <c r="CGE82" s="106"/>
      <c r="CGF82" s="106"/>
      <c r="CGG82" s="106"/>
      <c r="CGH82" s="106"/>
      <c r="CGI82" s="106"/>
      <c r="CGJ82" s="106"/>
      <c r="CGK82" s="106"/>
      <c r="CGL82" s="106"/>
      <c r="CGM82" s="106"/>
      <c r="CGN82" s="106"/>
      <c r="CGO82" s="106"/>
      <c r="CGP82" s="106"/>
      <c r="CGQ82" s="106"/>
      <c r="CGR82" s="106"/>
      <c r="CGS82" s="106"/>
      <c r="CGT82" s="106"/>
      <c r="CGU82" s="106"/>
      <c r="CGV82" s="106"/>
      <c r="CGW82" s="106"/>
      <c r="CGX82" s="106"/>
      <c r="CGY82" s="106"/>
      <c r="CGZ82" s="106"/>
      <c r="CHA82" s="106"/>
      <c r="CHB82" s="106"/>
      <c r="CHC82" s="106"/>
      <c r="CHD82" s="106"/>
      <c r="CHE82" s="106"/>
      <c r="CHF82" s="106"/>
      <c r="CHG82" s="106"/>
      <c r="CHH82" s="106"/>
      <c r="CHI82" s="106"/>
      <c r="CHJ82" s="106"/>
      <c r="CHK82" s="106"/>
      <c r="CHL82" s="106"/>
      <c r="CHM82" s="106"/>
      <c r="CHN82" s="106"/>
      <c r="CHO82" s="106"/>
      <c r="CHP82" s="106"/>
      <c r="CHQ82" s="106"/>
      <c r="CHR82" s="106"/>
      <c r="CHS82" s="106"/>
      <c r="CHT82" s="106"/>
      <c r="CHU82" s="106"/>
      <c r="CHV82" s="106"/>
      <c r="CHW82" s="106"/>
      <c r="CHX82" s="106"/>
      <c r="CHY82" s="106"/>
      <c r="CHZ82" s="106"/>
      <c r="CIA82" s="106"/>
      <c r="CIB82" s="106"/>
      <c r="CIC82" s="106"/>
      <c r="CID82" s="106"/>
      <c r="CIE82" s="106"/>
      <c r="CIF82" s="106"/>
      <c r="CIG82" s="106"/>
      <c r="CIH82" s="106"/>
      <c r="CII82" s="106"/>
      <c r="CIJ82" s="106"/>
      <c r="CIK82" s="106"/>
      <c r="CIL82" s="106"/>
      <c r="CIM82" s="106"/>
      <c r="CIN82" s="106"/>
      <c r="CIO82" s="106"/>
      <c r="CIP82" s="106"/>
      <c r="CIQ82" s="106"/>
      <c r="CIR82" s="106"/>
      <c r="CIS82" s="106"/>
      <c r="CIT82" s="106"/>
      <c r="CIU82" s="106"/>
      <c r="CIV82" s="106"/>
      <c r="CIW82" s="106"/>
      <c r="CIX82" s="106"/>
      <c r="CIY82" s="106"/>
      <c r="CIZ82" s="106"/>
      <c r="CJA82" s="106"/>
      <c r="CJB82" s="106"/>
      <c r="CJC82" s="106"/>
      <c r="CJD82" s="106"/>
      <c r="CJE82" s="106"/>
      <c r="CJF82" s="106"/>
      <c r="CJG82" s="106"/>
      <c r="CJH82" s="106"/>
      <c r="CJI82" s="106"/>
      <c r="CJJ82" s="106"/>
      <c r="CJK82" s="106"/>
      <c r="CJL82" s="106"/>
      <c r="CJM82" s="106"/>
      <c r="CJN82" s="106"/>
      <c r="CJO82" s="106"/>
      <c r="CJP82" s="106"/>
      <c r="CJQ82" s="106"/>
      <c r="CJR82" s="106"/>
      <c r="CJS82" s="106"/>
      <c r="CJT82" s="106"/>
      <c r="CJU82" s="106"/>
      <c r="CJV82" s="106"/>
      <c r="CJW82" s="106"/>
      <c r="CJX82" s="106"/>
      <c r="CJY82" s="106"/>
      <c r="CJZ82" s="106"/>
      <c r="CKA82" s="106"/>
      <c r="CKB82" s="106"/>
      <c r="CKC82" s="106"/>
      <c r="CKD82" s="106"/>
      <c r="CKE82" s="106"/>
      <c r="CKF82" s="106"/>
      <c r="CKG82" s="106"/>
      <c r="CKH82" s="106"/>
      <c r="CKI82" s="106"/>
      <c r="CKJ82" s="106"/>
      <c r="CKK82" s="106"/>
      <c r="CKL82" s="106"/>
      <c r="CKM82" s="106"/>
      <c r="CKN82" s="106"/>
      <c r="CKO82" s="106"/>
      <c r="CKP82" s="106"/>
      <c r="CKQ82" s="106"/>
      <c r="CKR82" s="106"/>
      <c r="CKS82" s="106"/>
      <c r="CKT82" s="106"/>
      <c r="CKU82" s="106"/>
      <c r="CKV82" s="106"/>
      <c r="CKW82" s="106"/>
      <c r="CKX82" s="106"/>
      <c r="CKY82" s="106"/>
      <c r="CKZ82" s="106"/>
      <c r="CLA82" s="106"/>
      <c r="CLB82" s="106"/>
      <c r="CLC82" s="106"/>
      <c r="CLD82" s="106"/>
      <c r="CLE82" s="106"/>
      <c r="CLF82" s="106"/>
      <c r="CLG82" s="106"/>
      <c r="CLH82" s="106"/>
      <c r="CLI82" s="106"/>
      <c r="CLJ82" s="106"/>
      <c r="CLK82" s="106"/>
      <c r="CLL82" s="106"/>
      <c r="CLM82" s="106"/>
      <c r="CLN82" s="106"/>
      <c r="CLO82" s="106"/>
      <c r="CLP82" s="106"/>
      <c r="CLQ82" s="106"/>
      <c r="CLR82" s="106"/>
      <c r="CLS82" s="106"/>
      <c r="CLT82" s="106"/>
      <c r="CLU82" s="106"/>
      <c r="CLV82" s="106"/>
      <c r="CLW82" s="106"/>
      <c r="CLX82" s="106"/>
      <c r="CLY82" s="106"/>
      <c r="CLZ82" s="106"/>
      <c r="CMA82" s="106"/>
      <c r="CMB82" s="106"/>
      <c r="CMC82" s="106"/>
      <c r="CMD82" s="106"/>
      <c r="CME82" s="106"/>
      <c r="CMF82" s="106"/>
      <c r="CMG82" s="106"/>
      <c r="CMH82" s="106"/>
      <c r="CMI82" s="106"/>
      <c r="CMJ82" s="106"/>
      <c r="CMK82" s="106"/>
      <c r="CML82" s="106"/>
      <c r="CMM82" s="106"/>
      <c r="CMN82" s="106"/>
      <c r="CMO82" s="106"/>
      <c r="CMP82" s="106"/>
      <c r="CMQ82" s="106"/>
      <c r="CMR82" s="106"/>
      <c r="CMS82" s="106"/>
      <c r="CMT82" s="106"/>
      <c r="CMU82" s="106"/>
      <c r="CMV82" s="106"/>
      <c r="CMW82" s="106"/>
      <c r="CMX82" s="106"/>
      <c r="CMY82" s="106"/>
      <c r="CMZ82" s="106"/>
      <c r="CNA82" s="106"/>
      <c r="CNB82" s="106"/>
      <c r="CNC82" s="106"/>
      <c r="CND82" s="106"/>
      <c r="CNE82" s="106"/>
      <c r="CNF82" s="106"/>
      <c r="CNG82" s="106"/>
      <c r="CNH82" s="106"/>
      <c r="CNI82" s="106"/>
      <c r="CNJ82" s="106"/>
      <c r="CNK82" s="106"/>
      <c r="CNL82" s="106"/>
      <c r="CNM82" s="106"/>
      <c r="CNN82" s="106"/>
      <c r="CNO82" s="106"/>
      <c r="CNP82" s="106"/>
      <c r="CNQ82" s="106"/>
      <c r="CNR82" s="106"/>
      <c r="CNS82" s="106"/>
      <c r="CNT82" s="106"/>
      <c r="CNU82" s="106"/>
      <c r="CNV82" s="106"/>
      <c r="CNW82" s="106"/>
      <c r="CNX82" s="106"/>
      <c r="CNY82" s="106"/>
      <c r="CNZ82" s="106"/>
      <c r="COA82" s="106"/>
      <c r="COB82" s="106"/>
      <c r="COC82" s="106"/>
      <c r="COD82" s="106"/>
      <c r="COE82" s="106"/>
      <c r="COF82" s="106"/>
      <c r="COG82" s="106"/>
      <c r="COH82" s="106"/>
      <c r="COI82" s="106"/>
      <c r="COJ82" s="106"/>
      <c r="COK82" s="106"/>
      <c r="COL82" s="106"/>
      <c r="COM82" s="106"/>
      <c r="CON82" s="106"/>
      <c r="COO82" s="106"/>
      <c r="COP82" s="106"/>
      <c r="COQ82" s="106"/>
      <c r="COR82" s="106"/>
      <c r="COS82" s="106"/>
      <c r="COT82" s="106"/>
      <c r="COU82" s="106"/>
      <c r="COV82" s="106"/>
      <c r="COW82" s="106"/>
      <c r="COX82" s="106"/>
      <c r="COY82" s="106"/>
      <c r="COZ82" s="106"/>
      <c r="CPA82" s="106"/>
      <c r="CPB82" s="106"/>
      <c r="CPC82" s="106"/>
      <c r="CPD82" s="106"/>
      <c r="CPE82" s="106"/>
      <c r="CPF82" s="106"/>
      <c r="CPG82" s="106"/>
      <c r="CPH82" s="106"/>
      <c r="CPI82" s="106"/>
      <c r="CPJ82" s="106"/>
      <c r="CPK82" s="106"/>
      <c r="CPL82" s="106"/>
      <c r="CPM82" s="106"/>
      <c r="CPN82" s="106"/>
      <c r="CPO82" s="106"/>
      <c r="CPP82" s="106"/>
      <c r="CPQ82" s="106"/>
      <c r="CPR82" s="106"/>
      <c r="CPS82" s="106"/>
      <c r="CPT82" s="106"/>
      <c r="CPU82" s="106"/>
      <c r="CPV82" s="106"/>
      <c r="CPW82" s="106"/>
      <c r="CPX82" s="106"/>
      <c r="CPY82" s="106"/>
      <c r="CPZ82" s="106"/>
      <c r="CQA82" s="106"/>
      <c r="CQB82" s="106"/>
      <c r="CQC82" s="106"/>
      <c r="CQD82" s="106"/>
      <c r="CQE82" s="106"/>
      <c r="CQF82" s="106"/>
      <c r="CQG82" s="106"/>
      <c r="CQH82" s="106"/>
      <c r="CQI82" s="106"/>
      <c r="CQJ82" s="106"/>
      <c r="CQK82" s="106"/>
      <c r="CQL82" s="106"/>
      <c r="CQM82" s="106"/>
      <c r="CQN82" s="106"/>
      <c r="CQO82" s="106"/>
      <c r="CQP82" s="106"/>
      <c r="CQQ82" s="106"/>
      <c r="CQR82" s="106"/>
      <c r="CQS82" s="106"/>
      <c r="CQT82" s="106"/>
      <c r="CQU82" s="106"/>
      <c r="CQV82" s="106"/>
      <c r="CQW82" s="106"/>
      <c r="CQX82" s="106"/>
      <c r="CQY82" s="106"/>
      <c r="CQZ82" s="106"/>
      <c r="CRA82" s="106"/>
      <c r="CRB82" s="106"/>
      <c r="CRC82" s="106"/>
      <c r="CRD82" s="106"/>
      <c r="CRE82" s="106"/>
      <c r="CRF82" s="106"/>
      <c r="CRG82" s="106"/>
      <c r="CRH82" s="106"/>
      <c r="CRI82" s="106"/>
      <c r="CRJ82" s="106"/>
      <c r="CRK82" s="106"/>
      <c r="CRL82" s="106"/>
      <c r="CRM82" s="106"/>
      <c r="CRN82" s="106"/>
      <c r="CRO82" s="106"/>
      <c r="CRP82" s="106"/>
      <c r="CRQ82" s="106"/>
      <c r="CRR82" s="106"/>
      <c r="CRS82" s="106"/>
      <c r="CRT82" s="106"/>
      <c r="CRU82" s="106"/>
      <c r="CRV82" s="106"/>
      <c r="CRW82" s="106"/>
      <c r="CRX82" s="106"/>
      <c r="CRY82" s="106"/>
      <c r="CRZ82" s="106"/>
      <c r="CSA82" s="106"/>
      <c r="CSB82" s="106"/>
      <c r="CSC82" s="106"/>
      <c r="CSD82" s="106"/>
      <c r="CSE82" s="106"/>
      <c r="CSF82" s="106"/>
      <c r="CSG82" s="106"/>
      <c r="CSH82" s="106"/>
      <c r="CSI82" s="106"/>
      <c r="CSJ82" s="106"/>
      <c r="CSK82" s="106"/>
      <c r="CSL82" s="106"/>
      <c r="CSM82" s="106"/>
      <c r="CSN82" s="106"/>
      <c r="CSO82" s="106"/>
      <c r="CSP82" s="106"/>
      <c r="CSQ82" s="106"/>
      <c r="CSR82" s="106"/>
      <c r="CSS82" s="106"/>
      <c r="CST82" s="106"/>
      <c r="CSU82" s="106"/>
      <c r="CSV82" s="106"/>
      <c r="CSW82" s="106"/>
      <c r="CSX82" s="106"/>
      <c r="CSY82" s="106"/>
      <c r="CSZ82" s="106"/>
      <c r="CTA82" s="106"/>
      <c r="CTB82" s="106"/>
      <c r="CTC82" s="106"/>
      <c r="CTD82" s="106"/>
      <c r="CTE82" s="106"/>
      <c r="CTF82" s="106"/>
      <c r="CTG82" s="106"/>
      <c r="CTH82" s="106"/>
      <c r="CTI82" s="106"/>
      <c r="CTJ82" s="106"/>
      <c r="CTK82" s="106"/>
      <c r="CTL82" s="106"/>
      <c r="CTM82" s="106"/>
      <c r="CTN82" s="106"/>
      <c r="CTO82" s="106"/>
      <c r="CTP82" s="106"/>
      <c r="CTQ82" s="106"/>
      <c r="CTR82" s="106"/>
      <c r="CTS82" s="106"/>
      <c r="CTT82" s="106"/>
      <c r="CTU82" s="106"/>
      <c r="CTV82" s="106"/>
      <c r="CTW82" s="106"/>
      <c r="CTX82" s="106"/>
      <c r="CTY82" s="106"/>
      <c r="CTZ82" s="106"/>
      <c r="CUA82" s="106"/>
      <c r="CUB82" s="106"/>
      <c r="CUC82" s="106"/>
      <c r="CUD82" s="106"/>
      <c r="CUE82" s="106"/>
      <c r="CUF82" s="106"/>
      <c r="CUG82" s="106"/>
      <c r="CUH82" s="106"/>
      <c r="CUI82" s="106"/>
      <c r="CUJ82" s="106"/>
      <c r="CUK82" s="106"/>
      <c r="CUL82" s="106"/>
      <c r="CUM82" s="106"/>
      <c r="CUN82" s="106"/>
      <c r="CUO82" s="106"/>
      <c r="CUP82" s="106"/>
      <c r="CUQ82" s="106"/>
      <c r="CUR82" s="106"/>
      <c r="CUS82" s="106"/>
      <c r="CUT82" s="106"/>
      <c r="CUU82" s="106"/>
      <c r="CUV82" s="106"/>
      <c r="CUW82" s="106"/>
      <c r="CUX82" s="106"/>
      <c r="CUY82" s="106"/>
      <c r="CUZ82" s="106"/>
      <c r="CVA82" s="106"/>
      <c r="CVB82" s="106"/>
      <c r="CVC82" s="106"/>
      <c r="CVD82" s="106"/>
      <c r="CVE82" s="106"/>
      <c r="CVF82" s="106"/>
      <c r="CVG82" s="106"/>
      <c r="CVH82" s="106"/>
      <c r="CVI82" s="106"/>
      <c r="CVJ82" s="106"/>
      <c r="CVK82" s="106"/>
      <c r="CVL82" s="106"/>
      <c r="CVM82" s="106"/>
      <c r="CVN82" s="106"/>
      <c r="CVO82" s="106"/>
      <c r="CVP82" s="106"/>
      <c r="CVQ82" s="106"/>
      <c r="CVR82" s="106"/>
      <c r="CVS82" s="106"/>
      <c r="CVT82" s="106"/>
      <c r="CVU82" s="106"/>
      <c r="CVV82" s="106"/>
      <c r="CVW82" s="106"/>
      <c r="CVX82" s="106"/>
      <c r="CVY82" s="106"/>
      <c r="CVZ82" s="106"/>
      <c r="CWA82" s="106"/>
      <c r="CWB82" s="106"/>
      <c r="CWC82" s="106"/>
      <c r="CWD82" s="106"/>
      <c r="CWE82" s="106"/>
      <c r="CWF82" s="106"/>
      <c r="CWG82" s="106"/>
      <c r="CWH82" s="106"/>
      <c r="CWI82" s="106"/>
      <c r="CWJ82" s="106"/>
      <c r="CWK82" s="106"/>
      <c r="CWL82" s="106"/>
      <c r="CWM82" s="106"/>
      <c r="CWN82" s="106"/>
      <c r="CWO82" s="106"/>
      <c r="CWP82" s="106"/>
      <c r="CWQ82" s="106"/>
      <c r="CWR82" s="106"/>
      <c r="CWS82" s="106"/>
      <c r="CWT82" s="106"/>
      <c r="CWU82" s="106"/>
      <c r="CWV82" s="106"/>
      <c r="CWW82" s="106"/>
      <c r="CWX82" s="106"/>
      <c r="CWY82" s="106"/>
      <c r="CWZ82" s="106"/>
      <c r="CXA82" s="106"/>
      <c r="CXB82" s="106"/>
      <c r="CXC82" s="106"/>
      <c r="CXD82" s="106"/>
      <c r="CXE82" s="106"/>
      <c r="CXF82" s="106"/>
      <c r="CXG82" s="106"/>
      <c r="CXH82" s="106"/>
      <c r="CXI82" s="106"/>
      <c r="CXJ82" s="106"/>
      <c r="CXK82" s="106"/>
      <c r="CXL82" s="106"/>
      <c r="CXM82" s="106"/>
      <c r="CXN82" s="106"/>
      <c r="CXO82" s="106"/>
      <c r="CXP82" s="106"/>
      <c r="CXQ82" s="106"/>
      <c r="CXR82" s="106"/>
      <c r="CXS82" s="106"/>
      <c r="CXT82" s="106"/>
      <c r="CXU82" s="106"/>
      <c r="CXV82" s="106"/>
      <c r="CXW82" s="106"/>
      <c r="CXX82" s="106"/>
      <c r="CXY82" s="106"/>
      <c r="CXZ82" s="106"/>
      <c r="CYA82" s="106"/>
      <c r="CYB82" s="106"/>
      <c r="CYC82" s="106"/>
      <c r="CYD82" s="106"/>
      <c r="CYE82" s="106"/>
      <c r="CYF82" s="106"/>
      <c r="CYG82" s="106"/>
      <c r="CYH82" s="106"/>
      <c r="CYI82" s="106"/>
      <c r="CYJ82" s="106"/>
      <c r="CYK82" s="106"/>
      <c r="CYL82" s="106"/>
      <c r="CYM82" s="106"/>
      <c r="CYN82" s="106"/>
      <c r="CYO82" s="106"/>
      <c r="CYP82" s="106"/>
      <c r="CYQ82" s="106"/>
      <c r="CYR82" s="106"/>
      <c r="CYS82" s="106"/>
      <c r="CYT82" s="106"/>
      <c r="CYU82" s="106"/>
      <c r="CYV82" s="106"/>
      <c r="CYW82" s="106"/>
      <c r="CYX82" s="106"/>
      <c r="CYY82" s="106"/>
      <c r="CYZ82" s="106"/>
      <c r="CZA82" s="106"/>
      <c r="CZB82" s="106"/>
      <c r="CZC82" s="106"/>
      <c r="CZD82" s="106"/>
      <c r="CZE82" s="106"/>
      <c r="CZF82" s="106"/>
      <c r="CZG82" s="106"/>
      <c r="CZH82" s="106"/>
      <c r="CZI82" s="106"/>
      <c r="CZJ82" s="106"/>
      <c r="CZK82" s="106"/>
      <c r="CZL82" s="106"/>
      <c r="CZM82" s="106"/>
      <c r="CZN82" s="106"/>
      <c r="CZO82" s="106"/>
      <c r="CZP82" s="106"/>
      <c r="CZQ82" s="106"/>
      <c r="CZR82" s="106"/>
      <c r="CZS82" s="106"/>
      <c r="CZT82" s="106"/>
      <c r="CZU82" s="106"/>
      <c r="CZV82" s="106"/>
      <c r="CZW82" s="106"/>
      <c r="CZX82" s="106"/>
      <c r="CZY82" s="106"/>
      <c r="CZZ82" s="106"/>
      <c r="DAA82" s="106"/>
      <c r="DAB82" s="106"/>
      <c r="DAC82" s="106"/>
      <c r="DAD82" s="106"/>
      <c r="DAE82" s="106"/>
      <c r="DAF82" s="106"/>
      <c r="DAG82" s="106"/>
      <c r="DAH82" s="106"/>
      <c r="DAI82" s="106"/>
      <c r="DAJ82" s="106"/>
      <c r="DAK82" s="106"/>
      <c r="DAL82" s="106"/>
      <c r="DAM82" s="106"/>
      <c r="DAN82" s="106"/>
      <c r="DAO82" s="106"/>
      <c r="DAP82" s="106"/>
      <c r="DAQ82" s="106"/>
      <c r="DAR82" s="106"/>
      <c r="DAS82" s="106"/>
      <c r="DAT82" s="106"/>
      <c r="DAU82" s="106"/>
      <c r="DAV82" s="106"/>
      <c r="DAW82" s="106"/>
      <c r="DAX82" s="106"/>
      <c r="DAY82" s="106"/>
      <c r="DAZ82" s="106"/>
      <c r="DBA82" s="106"/>
      <c r="DBB82" s="106"/>
      <c r="DBC82" s="106"/>
      <c r="DBD82" s="106"/>
      <c r="DBE82" s="106"/>
      <c r="DBF82" s="106"/>
      <c r="DBG82" s="106"/>
      <c r="DBH82" s="106"/>
      <c r="DBI82" s="106"/>
      <c r="DBJ82" s="106"/>
      <c r="DBK82" s="106"/>
      <c r="DBL82" s="106"/>
      <c r="DBM82" s="106"/>
      <c r="DBN82" s="106"/>
      <c r="DBO82" s="106"/>
      <c r="DBP82" s="106"/>
      <c r="DBQ82" s="106"/>
      <c r="DBR82" s="106"/>
      <c r="DBS82" s="106"/>
      <c r="DBT82" s="106"/>
      <c r="DBU82" s="106"/>
      <c r="DBV82" s="106"/>
      <c r="DBW82" s="106"/>
      <c r="DBX82" s="106"/>
      <c r="DBY82" s="106"/>
      <c r="DBZ82" s="106"/>
      <c r="DCA82" s="106"/>
      <c r="DCB82" s="106"/>
      <c r="DCC82" s="106"/>
      <c r="DCD82" s="106"/>
      <c r="DCE82" s="106"/>
      <c r="DCF82" s="106"/>
      <c r="DCG82" s="106"/>
      <c r="DCH82" s="106"/>
      <c r="DCI82" s="106"/>
      <c r="DCJ82" s="106"/>
      <c r="DCK82" s="106"/>
      <c r="DCL82" s="106"/>
      <c r="DCM82" s="106"/>
      <c r="DCN82" s="106"/>
      <c r="DCO82" s="106"/>
      <c r="DCP82" s="106"/>
      <c r="DCQ82" s="106"/>
      <c r="DCR82" s="106"/>
      <c r="DCS82" s="106"/>
      <c r="DCT82" s="106"/>
      <c r="DCU82" s="106"/>
      <c r="DCV82" s="106"/>
      <c r="DCW82" s="106"/>
      <c r="DCX82" s="106"/>
      <c r="DCY82" s="106"/>
      <c r="DCZ82" s="106"/>
      <c r="DDA82" s="106"/>
      <c r="DDB82" s="106"/>
      <c r="DDC82" s="106"/>
      <c r="DDD82" s="106"/>
      <c r="DDE82" s="106"/>
      <c r="DDF82" s="106"/>
      <c r="DDG82" s="106"/>
      <c r="DDH82" s="106"/>
      <c r="DDI82" s="106"/>
      <c r="DDJ82" s="106"/>
      <c r="DDK82" s="106"/>
      <c r="DDL82" s="106"/>
      <c r="DDM82" s="106"/>
      <c r="DDN82" s="106"/>
      <c r="DDO82" s="106"/>
      <c r="DDP82" s="106"/>
      <c r="DDQ82" s="106"/>
      <c r="DDR82" s="106"/>
      <c r="DDS82" s="106"/>
      <c r="DDT82" s="106"/>
      <c r="DDU82" s="106"/>
      <c r="DDV82" s="106"/>
      <c r="DDW82" s="106"/>
      <c r="DDX82" s="106"/>
      <c r="DDY82" s="106"/>
      <c r="DDZ82" s="106"/>
      <c r="DEA82" s="106"/>
      <c r="DEB82" s="106"/>
      <c r="DEC82" s="106"/>
      <c r="DED82" s="106"/>
      <c r="DEE82" s="106"/>
      <c r="DEF82" s="106"/>
      <c r="DEG82" s="106"/>
      <c r="DEH82" s="106"/>
      <c r="DEI82" s="106"/>
      <c r="DEJ82" s="106"/>
      <c r="DEK82" s="106"/>
      <c r="DEL82" s="106"/>
      <c r="DEM82" s="106"/>
      <c r="DEN82" s="106"/>
      <c r="DEO82" s="106"/>
      <c r="DEP82" s="106"/>
      <c r="DEQ82" s="106"/>
      <c r="DER82" s="106"/>
      <c r="DES82" s="106"/>
      <c r="DET82" s="106"/>
      <c r="DEU82" s="106"/>
      <c r="DEV82" s="106"/>
      <c r="DEW82" s="106"/>
      <c r="DEX82" s="106"/>
      <c r="DEY82" s="106"/>
      <c r="DEZ82" s="106"/>
      <c r="DFA82" s="106"/>
      <c r="DFB82" s="106"/>
      <c r="DFC82" s="106"/>
      <c r="DFD82" s="106"/>
      <c r="DFE82" s="106"/>
      <c r="DFF82" s="106"/>
      <c r="DFG82" s="106"/>
      <c r="DFH82" s="106"/>
      <c r="DFI82" s="106"/>
      <c r="DFJ82" s="106"/>
      <c r="DFK82" s="106"/>
      <c r="DFL82" s="106"/>
      <c r="DFM82" s="106"/>
      <c r="DFN82" s="106"/>
      <c r="DFO82" s="106"/>
      <c r="DFP82" s="106"/>
      <c r="DFQ82" s="106"/>
      <c r="DFR82" s="106"/>
      <c r="DFS82" s="106"/>
      <c r="DFT82" s="106"/>
      <c r="DFU82" s="106"/>
      <c r="DFV82" s="106"/>
      <c r="DFW82" s="106"/>
      <c r="DFX82" s="106"/>
      <c r="DFY82" s="106"/>
      <c r="DFZ82" s="106"/>
      <c r="DGA82" s="106"/>
      <c r="DGB82" s="106"/>
      <c r="DGC82" s="106"/>
      <c r="DGD82" s="106"/>
      <c r="DGE82" s="106"/>
      <c r="DGF82" s="106"/>
      <c r="DGG82" s="106"/>
      <c r="DGH82" s="106"/>
      <c r="DGI82" s="106"/>
      <c r="DGJ82" s="106"/>
      <c r="DGK82" s="106"/>
      <c r="DGL82" s="106"/>
      <c r="DGM82" s="106"/>
      <c r="DGN82" s="106"/>
      <c r="DGO82" s="106"/>
      <c r="DGP82" s="106"/>
      <c r="DGQ82" s="106"/>
      <c r="DGR82" s="106"/>
      <c r="DGS82" s="106"/>
      <c r="DGT82" s="106"/>
      <c r="DGU82" s="106"/>
      <c r="DGV82" s="106"/>
      <c r="DGW82" s="106"/>
      <c r="DGX82" s="106"/>
      <c r="DGY82" s="106"/>
      <c r="DGZ82" s="106"/>
      <c r="DHA82" s="106"/>
      <c r="DHB82" s="106"/>
      <c r="DHC82" s="106"/>
      <c r="DHD82" s="106"/>
      <c r="DHE82" s="106"/>
      <c r="DHF82" s="106"/>
      <c r="DHG82" s="106"/>
      <c r="DHH82" s="106"/>
      <c r="DHI82" s="106"/>
      <c r="DHJ82" s="106"/>
      <c r="DHK82" s="106"/>
      <c r="DHL82" s="106"/>
      <c r="DHM82" s="106"/>
      <c r="DHN82" s="106"/>
      <c r="DHO82" s="106"/>
      <c r="DHP82" s="106"/>
      <c r="DHQ82" s="106"/>
      <c r="DHR82" s="106"/>
      <c r="DHS82" s="106"/>
      <c r="DHT82" s="106"/>
      <c r="DHU82" s="106"/>
      <c r="DHV82" s="106"/>
      <c r="DHW82" s="106"/>
      <c r="DHX82" s="106"/>
      <c r="DHY82" s="106"/>
      <c r="DHZ82" s="106"/>
      <c r="DIA82" s="106"/>
      <c r="DIB82" s="106"/>
      <c r="DIC82" s="106"/>
      <c r="DID82" s="106"/>
      <c r="DIE82" s="106"/>
      <c r="DIF82" s="106"/>
      <c r="DIG82" s="106"/>
      <c r="DIH82" s="106"/>
      <c r="DII82" s="106"/>
      <c r="DIJ82" s="106"/>
      <c r="DIK82" s="106"/>
      <c r="DIL82" s="106"/>
      <c r="DIM82" s="106"/>
      <c r="DIN82" s="106"/>
      <c r="DIO82" s="106"/>
      <c r="DIP82" s="106"/>
      <c r="DIQ82" s="106"/>
      <c r="DIR82" s="106"/>
      <c r="DIS82" s="106"/>
      <c r="DIT82" s="106"/>
      <c r="DIU82" s="106"/>
      <c r="DIV82" s="106"/>
      <c r="DIW82" s="106"/>
      <c r="DIX82" s="106"/>
      <c r="DIY82" s="106"/>
      <c r="DIZ82" s="106"/>
      <c r="DJA82" s="106"/>
      <c r="DJB82" s="106"/>
      <c r="DJC82" s="106"/>
      <c r="DJD82" s="106"/>
      <c r="DJE82" s="106"/>
      <c r="DJF82" s="106"/>
      <c r="DJG82" s="106"/>
      <c r="DJH82" s="106"/>
      <c r="DJI82" s="106"/>
      <c r="DJJ82" s="106"/>
      <c r="DJK82" s="106"/>
      <c r="DJL82" s="106"/>
      <c r="DJM82" s="106"/>
      <c r="DJN82" s="106"/>
      <c r="DJO82" s="106"/>
      <c r="DJP82" s="106"/>
      <c r="DJQ82" s="106"/>
      <c r="DJR82" s="106"/>
      <c r="DJS82" s="106"/>
      <c r="DJT82" s="106"/>
      <c r="DJU82" s="106"/>
      <c r="DJV82" s="106"/>
      <c r="DJW82" s="106"/>
      <c r="DJX82" s="106"/>
      <c r="DJY82" s="106"/>
      <c r="DJZ82" s="106"/>
      <c r="DKA82" s="106"/>
      <c r="DKB82" s="106"/>
      <c r="DKC82" s="106"/>
      <c r="DKD82" s="106"/>
      <c r="DKE82" s="106"/>
      <c r="DKF82" s="106"/>
      <c r="DKG82" s="106"/>
      <c r="DKH82" s="106"/>
      <c r="DKI82" s="106"/>
      <c r="DKJ82" s="106"/>
      <c r="DKK82" s="106"/>
      <c r="DKL82" s="106"/>
      <c r="DKM82" s="106"/>
      <c r="DKN82" s="106"/>
      <c r="DKO82" s="106"/>
      <c r="DKP82" s="106"/>
      <c r="DKQ82" s="106"/>
      <c r="DKR82" s="106"/>
      <c r="DKS82" s="106"/>
      <c r="DKT82" s="106"/>
      <c r="DKU82" s="106"/>
      <c r="DKV82" s="106"/>
      <c r="DKW82" s="106"/>
      <c r="DKX82" s="106"/>
      <c r="DKY82" s="106"/>
      <c r="DKZ82" s="106"/>
      <c r="DLA82" s="106"/>
      <c r="DLB82" s="106"/>
      <c r="DLC82" s="106"/>
      <c r="DLD82" s="106"/>
      <c r="DLE82" s="106"/>
      <c r="DLF82" s="106"/>
      <c r="DLG82" s="106"/>
      <c r="DLH82" s="106"/>
      <c r="DLI82" s="106"/>
      <c r="DLJ82" s="106"/>
      <c r="DLK82" s="106"/>
      <c r="DLL82" s="106"/>
      <c r="DLM82" s="106"/>
      <c r="DLN82" s="106"/>
      <c r="DLO82" s="106"/>
      <c r="DLP82" s="106"/>
      <c r="DLQ82" s="106"/>
      <c r="DLR82" s="106"/>
      <c r="DLS82" s="106"/>
      <c r="DLT82" s="106"/>
      <c r="DLU82" s="106"/>
      <c r="DLV82" s="106"/>
      <c r="DLW82" s="106"/>
      <c r="DLX82" s="106"/>
      <c r="DLY82" s="106"/>
      <c r="DLZ82" s="106"/>
      <c r="DMA82" s="106"/>
      <c r="DMB82" s="106"/>
      <c r="DMC82" s="106"/>
      <c r="DMD82" s="106"/>
      <c r="DME82" s="106"/>
      <c r="DMF82" s="106"/>
      <c r="DMG82" s="106"/>
      <c r="DMH82" s="106"/>
      <c r="DMI82" s="106"/>
      <c r="DMJ82" s="106"/>
      <c r="DMK82" s="106"/>
      <c r="DML82" s="106"/>
      <c r="DMM82" s="106"/>
      <c r="DMN82" s="106"/>
      <c r="DMO82" s="106"/>
      <c r="DMP82" s="106"/>
      <c r="DMQ82" s="106"/>
      <c r="DMR82" s="106"/>
      <c r="DMS82" s="106"/>
      <c r="DMT82" s="106"/>
      <c r="DMU82" s="106"/>
      <c r="DMV82" s="106"/>
      <c r="DMW82" s="106"/>
      <c r="DMX82" s="106"/>
      <c r="DMY82" s="106"/>
      <c r="DMZ82" s="106"/>
      <c r="DNA82" s="106"/>
      <c r="DNB82" s="106"/>
      <c r="DNC82" s="106"/>
      <c r="DND82" s="106"/>
      <c r="DNE82" s="106"/>
      <c r="DNF82" s="106"/>
      <c r="DNG82" s="106"/>
      <c r="DNH82" s="106"/>
      <c r="DNI82" s="106"/>
      <c r="DNJ82" s="106"/>
      <c r="DNK82" s="106"/>
      <c r="DNL82" s="106"/>
      <c r="DNM82" s="106"/>
      <c r="DNN82" s="106"/>
      <c r="DNO82" s="106"/>
      <c r="DNP82" s="106"/>
      <c r="DNQ82" s="106"/>
      <c r="DNR82" s="106"/>
      <c r="DNS82" s="106"/>
      <c r="DNT82" s="106"/>
      <c r="DNU82" s="106"/>
      <c r="DNV82" s="106"/>
      <c r="DNW82" s="106"/>
      <c r="DNX82" s="106"/>
      <c r="DNY82" s="106"/>
      <c r="DNZ82" s="106"/>
      <c r="DOA82" s="106"/>
      <c r="DOB82" s="106"/>
      <c r="DOC82" s="106"/>
      <c r="DOD82" s="106"/>
      <c r="DOE82" s="106"/>
      <c r="DOF82" s="106"/>
      <c r="DOG82" s="106"/>
      <c r="DOH82" s="106"/>
      <c r="DOI82" s="106"/>
      <c r="DOJ82" s="106"/>
      <c r="DOK82" s="106"/>
      <c r="DOL82" s="106"/>
      <c r="DOM82" s="106"/>
      <c r="DON82" s="106"/>
      <c r="DOO82" s="106"/>
      <c r="DOP82" s="106"/>
      <c r="DOQ82" s="106"/>
      <c r="DOR82" s="106"/>
      <c r="DOS82" s="106"/>
      <c r="DOT82" s="106"/>
      <c r="DOU82" s="106"/>
      <c r="DOV82" s="106"/>
      <c r="DOW82" s="106"/>
      <c r="DOX82" s="106"/>
      <c r="DOY82" s="106"/>
      <c r="DOZ82" s="106"/>
      <c r="DPA82" s="106"/>
      <c r="DPB82" s="106"/>
      <c r="DPC82" s="106"/>
      <c r="DPD82" s="106"/>
      <c r="DPE82" s="106"/>
      <c r="DPF82" s="106"/>
      <c r="DPG82" s="106"/>
      <c r="DPH82" s="106"/>
      <c r="DPI82" s="106"/>
      <c r="DPJ82" s="106"/>
      <c r="DPK82" s="106"/>
      <c r="DPL82" s="106"/>
      <c r="DPM82" s="106"/>
      <c r="DPN82" s="106"/>
      <c r="DPO82" s="106"/>
      <c r="DPP82" s="106"/>
      <c r="DPQ82" s="106"/>
      <c r="DPR82" s="106"/>
      <c r="DPS82" s="106"/>
      <c r="DPT82" s="106"/>
      <c r="DPU82" s="106"/>
      <c r="DPV82" s="106"/>
      <c r="DPW82" s="106"/>
      <c r="DPX82" s="106"/>
      <c r="DPY82" s="106"/>
      <c r="DPZ82" s="106"/>
      <c r="DQA82" s="106"/>
      <c r="DQB82" s="106"/>
      <c r="DQC82" s="106"/>
      <c r="DQD82" s="106"/>
      <c r="DQE82" s="106"/>
      <c r="DQF82" s="106"/>
      <c r="DQG82" s="106"/>
      <c r="DQH82" s="106"/>
      <c r="DQI82" s="106"/>
      <c r="DQJ82" s="106"/>
      <c r="DQK82" s="106"/>
      <c r="DQL82" s="106"/>
      <c r="DQM82" s="106"/>
      <c r="DQN82" s="106"/>
      <c r="DQO82" s="106"/>
      <c r="DQP82" s="106"/>
      <c r="DQQ82" s="106"/>
      <c r="DQR82" s="106"/>
      <c r="DQS82" s="106"/>
      <c r="DQT82" s="106"/>
      <c r="DQU82" s="106"/>
      <c r="DQV82" s="106"/>
      <c r="DQW82" s="106"/>
      <c r="DQX82" s="106"/>
      <c r="DQY82" s="106"/>
      <c r="DQZ82" s="106"/>
      <c r="DRA82" s="106"/>
      <c r="DRB82" s="106"/>
      <c r="DRC82" s="106"/>
      <c r="DRD82" s="106"/>
      <c r="DRE82" s="106"/>
      <c r="DRF82" s="106"/>
      <c r="DRG82" s="106"/>
      <c r="DRH82" s="106"/>
      <c r="DRI82" s="106"/>
      <c r="DRJ82" s="106"/>
      <c r="DRK82" s="106"/>
      <c r="DRL82" s="106"/>
      <c r="DRM82" s="106"/>
      <c r="DRN82" s="106"/>
      <c r="DRO82" s="106"/>
      <c r="DRP82" s="106"/>
      <c r="DRQ82" s="106"/>
      <c r="DRR82" s="106"/>
      <c r="DRS82" s="106"/>
      <c r="DRT82" s="106"/>
      <c r="DRU82" s="106"/>
      <c r="DRV82" s="106"/>
      <c r="DRW82" s="106"/>
      <c r="DRX82" s="106"/>
      <c r="DRY82" s="106"/>
      <c r="DRZ82" s="106"/>
      <c r="DSA82" s="106"/>
      <c r="DSB82" s="106"/>
      <c r="DSC82" s="106"/>
      <c r="DSD82" s="106"/>
      <c r="DSE82" s="106"/>
      <c r="DSF82" s="106"/>
      <c r="DSG82" s="106"/>
      <c r="DSH82" s="106"/>
      <c r="DSI82" s="106"/>
      <c r="DSJ82" s="106"/>
      <c r="DSK82" s="106"/>
      <c r="DSL82" s="106"/>
      <c r="DSM82" s="106"/>
      <c r="DSN82" s="106"/>
      <c r="DSO82" s="106"/>
      <c r="DSP82" s="106"/>
      <c r="DSQ82" s="106"/>
      <c r="DSR82" s="106"/>
      <c r="DSS82" s="106"/>
      <c r="DST82" s="106"/>
      <c r="DSU82" s="106"/>
      <c r="DSV82" s="106"/>
      <c r="DSW82" s="106"/>
      <c r="DSX82" s="106"/>
      <c r="DSY82" s="106"/>
      <c r="DSZ82" s="106"/>
      <c r="DTA82" s="106"/>
      <c r="DTB82" s="106"/>
      <c r="DTC82" s="106"/>
      <c r="DTD82" s="106"/>
      <c r="DTE82" s="106"/>
      <c r="DTF82" s="106"/>
      <c r="DTG82" s="106"/>
      <c r="DTH82" s="106"/>
      <c r="DTI82" s="106"/>
      <c r="DTJ82" s="106"/>
      <c r="DTK82" s="106"/>
      <c r="DTL82" s="106"/>
      <c r="DTM82" s="106"/>
      <c r="DTN82" s="106"/>
      <c r="DTO82" s="106"/>
      <c r="DTP82" s="106"/>
      <c r="DTQ82" s="106"/>
      <c r="DTR82" s="106"/>
      <c r="DTS82" s="106"/>
      <c r="DTT82" s="106"/>
      <c r="DTU82" s="106"/>
      <c r="DTV82" s="106"/>
      <c r="DTW82" s="106"/>
      <c r="DTX82" s="106"/>
      <c r="DTY82" s="106"/>
      <c r="DTZ82" s="106"/>
      <c r="DUA82" s="106"/>
      <c r="DUB82" s="106"/>
      <c r="DUC82" s="106"/>
      <c r="DUD82" s="106"/>
      <c r="DUE82" s="106"/>
      <c r="DUF82" s="106"/>
      <c r="DUG82" s="106"/>
      <c r="DUH82" s="106"/>
      <c r="DUI82" s="106"/>
      <c r="DUJ82" s="106"/>
      <c r="DUK82" s="106"/>
      <c r="DUL82" s="106"/>
      <c r="DUM82" s="106"/>
      <c r="DUN82" s="106"/>
      <c r="DUO82" s="106"/>
      <c r="DUP82" s="106"/>
      <c r="DUQ82" s="106"/>
      <c r="DUR82" s="106"/>
      <c r="DUS82" s="106"/>
      <c r="DUT82" s="106"/>
      <c r="DUU82" s="106"/>
      <c r="DUV82" s="106"/>
      <c r="DUW82" s="106"/>
      <c r="DUX82" s="106"/>
      <c r="DUY82" s="106"/>
      <c r="DUZ82" s="106"/>
      <c r="DVA82" s="106"/>
      <c r="DVB82" s="106"/>
      <c r="DVC82" s="106"/>
      <c r="DVD82" s="106"/>
      <c r="DVE82" s="106"/>
      <c r="DVF82" s="106"/>
      <c r="DVG82" s="106"/>
      <c r="DVH82" s="106"/>
      <c r="DVI82" s="106"/>
      <c r="DVJ82" s="106"/>
      <c r="DVK82" s="106"/>
      <c r="DVL82" s="106"/>
      <c r="DVM82" s="106"/>
      <c r="DVN82" s="106"/>
      <c r="DVO82" s="106"/>
      <c r="DVP82" s="106"/>
      <c r="DVQ82" s="106"/>
      <c r="DVR82" s="106"/>
      <c r="DVS82" s="106"/>
      <c r="DVT82" s="106"/>
      <c r="DVU82" s="106"/>
      <c r="DVV82" s="106"/>
      <c r="DVW82" s="106"/>
      <c r="DVX82" s="106"/>
      <c r="DVY82" s="106"/>
      <c r="DVZ82" s="106"/>
      <c r="DWA82" s="106"/>
      <c r="DWB82" s="106"/>
      <c r="DWC82" s="106"/>
      <c r="DWD82" s="106"/>
      <c r="DWE82" s="106"/>
      <c r="DWF82" s="106"/>
      <c r="DWG82" s="106"/>
      <c r="DWH82" s="106"/>
      <c r="DWI82" s="106"/>
      <c r="DWJ82" s="106"/>
      <c r="DWK82" s="106"/>
      <c r="DWL82" s="106"/>
      <c r="DWM82" s="106"/>
      <c r="DWN82" s="106"/>
      <c r="DWO82" s="106"/>
      <c r="DWP82" s="106"/>
      <c r="DWQ82" s="106"/>
      <c r="DWR82" s="106"/>
      <c r="DWS82" s="106"/>
      <c r="DWT82" s="106"/>
      <c r="DWU82" s="106"/>
      <c r="DWV82" s="106"/>
      <c r="DWW82" s="106"/>
      <c r="DWX82" s="106"/>
      <c r="DWY82" s="106"/>
      <c r="DWZ82" s="106"/>
      <c r="DXA82" s="106"/>
      <c r="DXB82" s="106"/>
      <c r="DXC82" s="106"/>
      <c r="DXD82" s="106"/>
      <c r="DXE82" s="106"/>
      <c r="DXF82" s="106"/>
      <c r="DXG82" s="106"/>
      <c r="DXH82" s="106"/>
      <c r="DXI82" s="106"/>
      <c r="DXJ82" s="106"/>
      <c r="DXK82" s="106"/>
      <c r="DXL82" s="106"/>
      <c r="DXM82" s="106"/>
      <c r="DXN82" s="106"/>
      <c r="DXO82" s="106"/>
      <c r="DXP82" s="106"/>
      <c r="DXQ82" s="106"/>
      <c r="DXR82" s="106"/>
      <c r="DXS82" s="106"/>
      <c r="DXT82" s="106"/>
      <c r="DXU82" s="106"/>
      <c r="DXV82" s="106"/>
      <c r="DXW82" s="106"/>
      <c r="DXX82" s="106"/>
      <c r="DXY82" s="106"/>
      <c r="DXZ82" s="106"/>
      <c r="DYA82" s="106"/>
      <c r="DYB82" s="106"/>
      <c r="DYC82" s="106"/>
      <c r="DYD82" s="106"/>
      <c r="DYE82" s="106"/>
      <c r="DYF82" s="106"/>
      <c r="DYG82" s="106"/>
      <c r="DYH82" s="106"/>
      <c r="DYI82" s="106"/>
      <c r="DYJ82" s="106"/>
      <c r="DYK82" s="106"/>
      <c r="DYL82" s="106"/>
      <c r="DYM82" s="106"/>
      <c r="DYN82" s="106"/>
      <c r="DYO82" s="106"/>
      <c r="DYP82" s="106"/>
      <c r="DYQ82" s="106"/>
      <c r="DYR82" s="106"/>
      <c r="DYS82" s="106"/>
      <c r="DYT82" s="106"/>
      <c r="DYU82" s="106"/>
      <c r="DYV82" s="106"/>
      <c r="DYW82" s="106"/>
      <c r="DYX82" s="106"/>
      <c r="DYY82" s="106"/>
      <c r="DYZ82" s="106"/>
      <c r="DZA82" s="106"/>
      <c r="DZB82" s="106"/>
      <c r="DZC82" s="106"/>
      <c r="DZD82" s="106"/>
      <c r="DZE82" s="106"/>
      <c r="DZF82" s="106"/>
      <c r="DZG82" s="106"/>
      <c r="DZH82" s="106"/>
      <c r="DZI82" s="106"/>
      <c r="DZJ82" s="106"/>
      <c r="DZK82" s="106"/>
      <c r="DZL82" s="106"/>
      <c r="DZM82" s="106"/>
      <c r="DZN82" s="106"/>
      <c r="DZO82" s="106"/>
      <c r="DZP82" s="106"/>
      <c r="DZQ82" s="106"/>
      <c r="DZR82" s="106"/>
      <c r="DZS82" s="106"/>
      <c r="DZT82" s="106"/>
      <c r="DZU82" s="106"/>
      <c r="DZV82" s="106"/>
      <c r="DZW82" s="106"/>
      <c r="DZX82" s="106"/>
      <c r="DZY82" s="106"/>
      <c r="DZZ82" s="106"/>
      <c r="EAA82" s="106"/>
      <c r="EAB82" s="106"/>
      <c r="EAC82" s="106"/>
      <c r="EAD82" s="106"/>
      <c r="EAE82" s="106"/>
      <c r="EAF82" s="106"/>
      <c r="EAG82" s="106"/>
      <c r="EAH82" s="106"/>
      <c r="EAI82" s="106"/>
      <c r="EAJ82" s="106"/>
      <c r="EAK82" s="106"/>
      <c r="EAL82" s="106"/>
      <c r="EAM82" s="106"/>
      <c r="EAN82" s="106"/>
      <c r="EAO82" s="106"/>
      <c r="EAP82" s="106"/>
      <c r="EAQ82" s="106"/>
      <c r="EAR82" s="106"/>
      <c r="EAS82" s="106"/>
      <c r="EAT82" s="106"/>
      <c r="EAU82" s="106"/>
      <c r="EAV82" s="106"/>
      <c r="EAW82" s="106"/>
      <c r="EAX82" s="106"/>
      <c r="EAY82" s="106"/>
      <c r="EAZ82" s="106"/>
      <c r="EBA82" s="106"/>
      <c r="EBB82" s="106"/>
      <c r="EBC82" s="106"/>
      <c r="EBD82" s="106"/>
      <c r="EBE82" s="106"/>
      <c r="EBF82" s="106"/>
      <c r="EBG82" s="106"/>
      <c r="EBH82" s="106"/>
      <c r="EBI82" s="106"/>
      <c r="EBJ82" s="106"/>
      <c r="EBK82" s="106"/>
      <c r="EBL82" s="106"/>
      <c r="EBM82" s="106"/>
      <c r="EBN82" s="106"/>
      <c r="EBO82" s="106"/>
      <c r="EBP82" s="106"/>
      <c r="EBQ82" s="106"/>
      <c r="EBR82" s="106"/>
      <c r="EBS82" s="106"/>
      <c r="EBT82" s="106"/>
      <c r="EBU82" s="106"/>
      <c r="EBV82" s="106"/>
      <c r="EBW82" s="106"/>
      <c r="EBX82" s="106"/>
      <c r="EBY82" s="106"/>
      <c r="EBZ82" s="106"/>
      <c r="ECA82" s="106"/>
      <c r="ECB82" s="106"/>
      <c r="ECC82" s="106"/>
      <c r="ECD82" s="106"/>
      <c r="ECE82" s="106"/>
      <c r="ECF82" s="106"/>
      <c r="ECG82" s="106"/>
      <c r="ECH82" s="106"/>
      <c r="ECI82" s="106"/>
      <c r="ECJ82" s="106"/>
      <c r="ECK82" s="106"/>
      <c r="ECL82" s="106"/>
      <c r="ECM82" s="106"/>
      <c r="ECN82" s="106"/>
      <c r="ECO82" s="106"/>
      <c r="ECP82" s="106"/>
      <c r="ECQ82" s="106"/>
      <c r="ECR82" s="106"/>
      <c r="ECS82" s="106"/>
      <c r="ECT82" s="106"/>
      <c r="ECU82" s="106"/>
      <c r="ECV82" s="106"/>
      <c r="ECW82" s="106"/>
      <c r="ECX82" s="106"/>
      <c r="ECY82" s="106"/>
      <c r="ECZ82" s="106"/>
      <c r="EDA82" s="106"/>
      <c r="EDB82" s="106"/>
      <c r="EDC82" s="106"/>
      <c r="EDD82" s="106"/>
      <c r="EDE82" s="106"/>
      <c r="EDF82" s="106"/>
      <c r="EDG82" s="106"/>
      <c r="EDH82" s="106"/>
      <c r="EDI82" s="106"/>
      <c r="EDJ82" s="106"/>
      <c r="EDK82" s="106"/>
      <c r="EDL82" s="106"/>
      <c r="EDM82" s="106"/>
      <c r="EDN82" s="106"/>
      <c r="EDO82" s="106"/>
      <c r="EDP82" s="106"/>
      <c r="EDQ82" s="106"/>
      <c r="EDR82" s="106"/>
      <c r="EDS82" s="106"/>
      <c r="EDT82" s="106"/>
      <c r="EDU82" s="106"/>
      <c r="EDV82" s="106"/>
      <c r="EDW82" s="106"/>
      <c r="EDX82" s="106"/>
      <c r="EDY82" s="106"/>
      <c r="EDZ82" s="106"/>
      <c r="EEA82" s="106"/>
      <c r="EEB82" s="106"/>
      <c r="EEC82" s="106"/>
      <c r="EED82" s="106"/>
      <c r="EEE82" s="106"/>
      <c r="EEF82" s="106"/>
      <c r="EEG82" s="106"/>
      <c r="EEH82" s="106"/>
      <c r="EEI82" s="106"/>
      <c r="EEJ82" s="106"/>
      <c r="EEK82" s="106"/>
      <c r="EEL82" s="106"/>
      <c r="EEM82" s="106"/>
      <c r="EEN82" s="106"/>
      <c r="EEO82" s="106"/>
      <c r="EEP82" s="106"/>
      <c r="EEQ82" s="106"/>
      <c r="EER82" s="106"/>
      <c r="EES82" s="106"/>
      <c r="EET82" s="106"/>
      <c r="EEU82" s="106"/>
      <c r="EEV82" s="106"/>
      <c r="EEW82" s="106"/>
      <c r="EEX82" s="106"/>
      <c r="EEY82" s="106"/>
      <c r="EEZ82" s="106"/>
      <c r="EFA82" s="106"/>
      <c r="EFB82" s="106"/>
      <c r="EFC82" s="106"/>
      <c r="EFD82" s="106"/>
      <c r="EFE82" s="106"/>
      <c r="EFF82" s="106"/>
      <c r="EFG82" s="106"/>
      <c r="EFH82" s="106"/>
      <c r="EFI82" s="106"/>
      <c r="EFJ82" s="106"/>
      <c r="EFK82" s="106"/>
      <c r="EFL82" s="106"/>
      <c r="EFM82" s="106"/>
      <c r="EFN82" s="106"/>
      <c r="EFO82" s="106"/>
      <c r="EFP82" s="106"/>
      <c r="EFQ82" s="106"/>
      <c r="EFR82" s="106"/>
      <c r="EFS82" s="106"/>
      <c r="EFT82" s="106"/>
      <c r="EFU82" s="106"/>
      <c r="EFV82" s="106"/>
      <c r="EFW82" s="106"/>
      <c r="EFX82" s="106"/>
      <c r="EFY82" s="106"/>
      <c r="EFZ82" s="106"/>
      <c r="EGA82" s="106"/>
      <c r="EGB82" s="106"/>
      <c r="EGC82" s="106"/>
      <c r="EGD82" s="106"/>
      <c r="EGE82" s="106"/>
      <c r="EGF82" s="106"/>
      <c r="EGG82" s="106"/>
      <c r="EGH82" s="106"/>
      <c r="EGI82" s="106"/>
      <c r="EGJ82" s="106"/>
      <c r="EGK82" s="106"/>
      <c r="EGL82" s="106"/>
      <c r="EGM82" s="106"/>
      <c r="EGN82" s="106"/>
      <c r="EGO82" s="106"/>
      <c r="EGP82" s="106"/>
      <c r="EGQ82" s="106"/>
      <c r="EGR82" s="106"/>
      <c r="EGS82" s="106"/>
      <c r="EGT82" s="106"/>
      <c r="EGU82" s="106"/>
      <c r="EGV82" s="106"/>
      <c r="EGW82" s="106"/>
      <c r="EGX82" s="106"/>
      <c r="EGY82" s="106"/>
      <c r="EGZ82" s="106"/>
      <c r="EHA82" s="106"/>
      <c r="EHB82" s="106"/>
      <c r="EHC82" s="106"/>
      <c r="EHD82" s="106"/>
      <c r="EHE82" s="106"/>
      <c r="EHF82" s="106"/>
      <c r="EHG82" s="106"/>
      <c r="EHH82" s="106"/>
      <c r="EHI82" s="106"/>
      <c r="EHJ82" s="106"/>
      <c r="EHK82" s="106"/>
      <c r="EHL82" s="106"/>
      <c r="EHM82" s="106"/>
      <c r="EHN82" s="106"/>
      <c r="EHO82" s="106"/>
      <c r="EHP82" s="106"/>
      <c r="EHQ82" s="106"/>
      <c r="EHR82" s="106"/>
      <c r="EHS82" s="106"/>
      <c r="EHT82" s="106"/>
      <c r="EHU82" s="106"/>
      <c r="EHV82" s="106"/>
      <c r="EHW82" s="106"/>
      <c r="EHX82" s="106"/>
      <c r="EHY82" s="106"/>
      <c r="EHZ82" s="106"/>
      <c r="EIA82" s="106"/>
      <c r="EIB82" s="106"/>
      <c r="EIC82" s="106"/>
      <c r="EID82" s="106"/>
      <c r="EIE82" s="106"/>
      <c r="EIF82" s="106"/>
      <c r="EIG82" s="106"/>
      <c r="EIH82" s="106"/>
      <c r="EII82" s="106"/>
      <c r="EIJ82" s="106"/>
      <c r="EIK82" s="106"/>
      <c r="EIL82" s="106"/>
      <c r="EIM82" s="106"/>
      <c r="EIN82" s="106"/>
      <c r="EIO82" s="106"/>
      <c r="EIP82" s="106"/>
      <c r="EIQ82" s="106"/>
      <c r="EIR82" s="106"/>
      <c r="EIS82" s="106"/>
      <c r="EIT82" s="106"/>
      <c r="EIU82" s="106"/>
      <c r="EIV82" s="106"/>
      <c r="EIW82" s="106"/>
      <c r="EIX82" s="106"/>
      <c r="EIY82" s="106"/>
      <c r="EIZ82" s="106"/>
      <c r="EJA82" s="106"/>
      <c r="EJB82" s="106"/>
      <c r="EJC82" s="106"/>
      <c r="EJD82" s="106"/>
      <c r="EJE82" s="106"/>
      <c r="EJF82" s="106"/>
      <c r="EJG82" s="106"/>
      <c r="EJH82" s="106"/>
      <c r="EJI82" s="106"/>
      <c r="EJJ82" s="106"/>
      <c r="EJK82" s="106"/>
      <c r="EJL82" s="106"/>
      <c r="EJM82" s="106"/>
      <c r="EJN82" s="106"/>
      <c r="EJO82" s="106"/>
      <c r="EJP82" s="106"/>
      <c r="EJQ82" s="106"/>
      <c r="EJR82" s="106"/>
      <c r="EJS82" s="106"/>
      <c r="EJT82" s="106"/>
      <c r="EJU82" s="106"/>
      <c r="EJV82" s="106"/>
      <c r="EJW82" s="106"/>
      <c r="EJX82" s="106"/>
      <c r="EJY82" s="106"/>
      <c r="EJZ82" s="106"/>
      <c r="EKA82" s="106"/>
      <c r="EKB82" s="106"/>
      <c r="EKC82" s="106"/>
      <c r="EKD82" s="106"/>
      <c r="EKE82" s="106"/>
      <c r="EKF82" s="106"/>
      <c r="EKG82" s="106"/>
      <c r="EKH82" s="106"/>
      <c r="EKI82" s="106"/>
      <c r="EKJ82" s="106"/>
      <c r="EKK82" s="106"/>
      <c r="EKL82" s="106"/>
      <c r="EKM82" s="106"/>
      <c r="EKN82" s="106"/>
      <c r="EKO82" s="106"/>
      <c r="EKP82" s="106"/>
      <c r="EKQ82" s="106"/>
      <c r="EKR82" s="106"/>
      <c r="EKS82" s="106"/>
      <c r="EKT82" s="106"/>
      <c r="EKU82" s="106"/>
      <c r="EKV82" s="106"/>
      <c r="EKW82" s="106"/>
      <c r="EKX82" s="106"/>
      <c r="EKY82" s="106"/>
      <c r="EKZ82" s="106"/>
      <c r="ELA82" s="106"/>
      <c r="ELB82" s="106"/>
      <c r="ELC82" s="106"/>
      <c r="ELD82" s="106"/>
      <c r="ELE82" s="106"/>
      <c r="ELF82" s="106"/>
      <c r="ELG82" s="106"/>
      <c r="ELH82" s="106"/>
      <c r="ELI82" s="106"/>
      <c r="ELJ82" s="106"/>
      <c r="ELK82" s="106"/>
      <c r="ELL82" s="106"/>
      <c r="ELM82" s="106"/>
      <c r="ELN82" s="106"/>
      <c r="ELO82" s="106"/>
      <c r="ELP82" s="106"/>
      <c r="ELQ82" s="106"/>
      <c r="ELR82" s="106"/>
      <c r="ELS82" s="106"/>
      <c r="ELT82" s="106"/>
      <c r="ELU82" s="106"/>
      <c r="ELV82" s="106"/>
      <c r="ELW82" s="106"/>
      <c r="ELX82" s="106"/>
      <c r="ELY82" s="106"/>
      <c r="ELZ82" s="106"/>
      <c r="EMA82" s="106"/>
      <c r="EMB82" s="106"/>
      <c r="EMC82" s="106"/>
      <c r="EMD82" s="106"/>
      <c r="EME82" s="106"/>
      <c r="EMF82" s="106"/>
      <c r="EMG82" s="106"/>
      <c r="EMH82" s="106"/>
      <c r="EMI82" s="106"/>
      <c r="EMJ82" s="106"/>
      <c r="EMK82" s="106"/>
      <c r="EML82" s="106"/>
      <c r="EMM82" s="106"/>
      <c r="EMN82" s="106"/>
      <c r="EMO82" s="106"/>
      <c r="EMP82" s="106"/>
      <c r="EMQ82" s="106"/>
      <c r="EMR82" s="106"/>
      <c r="EMS82" s="106"/>
      <c r="EMT82" s="106"/>
      <c r="EMU82" s="106"/>
      <c r="EMV82" s="106"/>
      <c r="EMW82" s="106"/>
      <c r="EMX82" s="106"/>
      <c r="EMY82" s="106"/>
      <c r="EMZ82" s="106"/>
      <c r="ENA82" s="106"/>
      <c r="ENB82" s="106"/>
      <c r="ENC82" s="106"/>
      <c r="END82" s="106"/>
      <c r="ENE82" s="106"/>
      <c r="ENF82" s="106"/>
      <c r="ENG82" s="106"/>
      <c r="ENH82" s="106"/>
      <c r="ENI82" s="106"/>
      <c r="ENJ82" s="106"/>
      <c r="ENK82" s="106"/>
      <c r="ENL82" s="106"/>
      <c r="ENM82" s="106"/>
      <c r="ENN82" s="106"/>
      <c r="ENO82" s="106"/>
      <c r="ENP82" s="106"/>
      <c r="ENQ82" s="106"/>
      <c r="ENR82" s="106"/>
      <c r="ENS82" s="106"/>
      <c r="ENT82" s="106"/>
      <c r="ENU82" s="106"/>
      <c r="ENV82" s="106"/>
      <c r="ENW82" s="106"/>
      <c r="ENX82" s="106"/>
      <c r="ENY82" s="106"/>
      <c r="ENZ82" s="106"/>
      <c r="EOA82" s="106"/>
      <c r="EOB82" s="106"/>
      <c r="EOC82" s="106"/>
      <c r="EOD82" s="106"/>
      <c r="EOE82" s="106"/>
      <c r="EOF82" s="106"/>
      <c r="EOG82" s="106"/>
      <c r="EOH82" s="106"/>
      <c r="EOI82" s="106"/>
      <c r="EOJ82" s="106"/>
      <c r="EOK82" s="106"/>
      <c r="EOL82" s="106"/>
      <c r="EOM82" s="106"/>
      <c r="EON82" s="106"/>
      <c r="EOO82" s="106"/>
      <c r="EOP82" s="106"/>
      <c r="EOQ82" s="106"/>
      <c r="EOR82" s="106"/>
      <c r="EOS82" s="106"/>
      <c r="EOT82" s="106"/>
      <c r="EOU82" s="106"/>
      <c r="EOV82" s="106"/>
      <c r="EOW82" s="106"/>
      <c r="EOX82" s="106"/>
      <c r="EOY82" s="106"/>
      <c r="EOZ82" s="106"/>
      <c r="EPA82" s="106"/>
      <c r="EPB82" s="106"/>
      <c r="EPC82" s="106"/>
      <c r="EPD82" s="106"/>
      <c r="EPE82" s="106"/>
      <c r="EPF82" s="106"/>
      <c r="EPG82" s="106"/>
      <c r="EPH82" s="106"/>
      <c r="EPI82" s="106"/>
      <c r="EPJ82" s="106"/>
      <c r="EPK82" s="106"/>
      <c r="EPL82" s="106"/>
      <c r="EPM82" s="106"/>
      <c r="EPN82" s="106"/>
      <c r="EPO82" s="106"/>
      <c r="EPP82" s="106"/>
      <c r="EPQ82" s="106"/>
      <c r="EPR82" s="106"/>
      <c r="EPS82" s="106"/>
      <c r="EPT82" s="106"/>
      <c r="EPU82" s="106"/>
      <c r="EPV82" s="106"/>
      <c r="EPW82" s="106"/>
      <c r="EPX82" s="106"/>
      <c r="EPY82" s="106"/>
      <c r="EPZ82" s="106"/>
      <c r="EQA82" s="106"/>
      <c r="EQB82" s="106"/>
      <c r="EQC82" s="106"/>
      <c r="EQD82" s="106"/>
      <c r="EQE82" s="106"/>
      <c r="EQF82" s="106"/>
      <c r="EQG82" s="106"/>
      <c r="EQH82" s="106"/>
      <c r="EQI82" s="106"/>
      <c r="EQJ82" s="106"/>
      <c r="EQK82" s="106"/>
      <c r="EQL82" s="106"/>
      <c r="EQM82" s="106"/>
      <c r="EQN82" s="106"/>
      <c r="EQO82" s="106"/>
      <c r="EQP82" s="106"/>
      <c r="EQQ82" s="106"/>
      <c r="EQR82" s="106"/>
      <c r="EQS82" s="106"/>
      <c r="EQT82" s="106"/>
      <c r="EQU82" s="106"/>
      <c r="EQV82" s="106"/>
      <c r="EQW82" s="106"/>
      <c r="EQX82" s="106"/>
      <c r="EQY82" s="106"/>
      <c r="EQZ82" s="106"/>
      <c r="ERA82" s="106"/>
      <c r="ERB82" s="106"/>
      <c r="ERC82" s="106"/>
      <c r="ERD82" s="106"/>
      <c r="ERE82" s="106"/>
      <c r="ERF82" s="106"/>
      <c r="ERG82" s="106"/>
      <c r="ERH82" s="106"/>
      <c r="ERI82" s="106"/>
      <c r="ERJ82" s="106"/>
      <c r="ERK82" s="106"/>
      <c r="ERL82" s="106"/>
      <c r="ERM82" s="106"/>
      <c r="ERN82" s="106"/>
      <c r="ERO82" s="106"/>
      <c r="ERP82" s="106"/>
      <c r="ERQ82" s="106"/>
      <c r="ERR82" s="106"/>
      <c r="ERS82" s="106"/>
      <c r="ERT82" s="106"/>
      <c r="ERU82" s="106"/>
      <c r="ERV82" s="106"/>
      <c r="ERW82" s="106"/>
      <c r="ERX82" s="106"/>
      <c r="ERY82" s="106"/>
      <c r="ERZ82" s="106"/>
      <c r="ESA82" s="106"/>
      <c r="ESB82" s="106"/>
      <c r="ESC82" s="106"/>
      <c r="ESD82" s="106"/>
      <c r="ESE82" s="106"/>
      <c r="ESF82" s="106"/>
      <c r="ESG82" s="106"/>
      <c r="ESH82" s="106"/>
      <c r="ESI82" s="106"/>
      <c r="ESJ82" s="106"/>
      <c r="ESK82" s="106"/>
      <c r="ESL82" s="106"/>
      <c r="ESM82" s="106"/>
      <c r="ESN82" s="106"/>
      <c r="ESO82" s="106"/>
      <c r="ESP82" s="106"/>
      <c r="ESQ82" s="106"/>
      <c r="ESR82" s="106"/>
      <c r="ESS82" s="106"/>
      <c r="EST82" s="106"/>
      <c r="ESU82" s="106"/>
      <c r="ESV82" s="106"/>
      <c r="ESW82" s="106"/>
      <c r="ESX82" s="106"/>
      <c r="ESY82" s="106"/>
      <c r="ESZ82" s="106"/>
      <c r="ETA82" s="106"/>
      <c r="ETB82" s="106"/>
      <c r="ETC82" s="106"/>
      <c r="ETD82" s="106"/>
      <c r="ETE82" s="106"/>
      <c r="ETF82" s="106"/>
      <c r="ETG82" s="106"/>
      <c r="ETH82" s="106"/>
      <c r="ETI82" s="106"/>
      <c r="ETJ82" s="106"/>
      <c r="ETK82" s="106"/>
      <c r="ETL82" s="106"/>
      <c r="ETM82" s="106"/>
      <c r="ETN82" s="106"/>
      <c r="ETO82" s="106"/>
      <c r="ETP82" s="106"/>
      <c r="ETQ82" s="106"/>
      <c r="ETR82" s="106"/>
      <c r="ETS82" s="106"/>
      <c r="ETT82" s="106"/>
      <c r="ETU82" s="106"/>
      <c r="ETV82" s="106"/>
      <c r="ETW82" s="106"/>
      <c r="ETX82" s="106"/>
      <c r="ETY82" s="106"/>
      <c r="ETZ82" s="106"/>
      <c r="EUA82" s="106"/>
      <c r="EUB82" s="106"/>
      <c r="EUC82" s="106"/>
      <c r="EUD82" s="106"/>
      <c r="EUE82" s="106"/>
      <c r="EUF82" s="106"/>
      <c r="EUG82" s="106"/>
      <c r="EUH82" s="106"/>
      <c r="EUI82" s="106"/>
      <c r="EUJ82" s="106"/>
      <c r="EUK82" s="106"/>
      <c r="EUL82" s="106"/>
      <c r="EUM82" s="106"/>
      <c r="EUN82" s="106"/>
      <c r="EUO82" s="106"/>
      <c r="EUP82" s="106"/>
      <c r="EUQ82" s="106"/>
      <c r="EUR82" s="106"/>
      <c r="EUS82" s="106"/>
      <c r="EUT82" s="106"/>
      <c r="EUU82" s="106"/>
      <c r="EUV82" s="106"/>
      <c r="EUW82" s="106"/>
      <c r="EUX82" s="106"/>
      <c r="EUY82" s="106"/>
      <c r="EUZ82" s="106"/>
      <c r="EVA82" s="106"/>
      <c r="EVB82" s="106"/>
      <c r="EVC82" s="106"/>
      <c r="EVD82" s="106"/>
      <c r="EVE82" s="106"/>
      <c r="EVF82" s="106"/>
      <c r="EVG82" s="106"/>
      <c r="EVH82" s="106"/>
      <c r="EVI82" s="106"/>
      <c r="EVJ82" s="106"/>
      <c r="EVK82" s="106"/>
      <c r="EVL82" s="106"/>
      <c r="EVM82" s="106"/>
      <c r="EVN82" s="106"/>
      <c r="EVO82" s="106"/>
      <c r="EVP82" s="106"/>
      <c r="EVQ82" s="106"/>
      <c r="EVR82" s="106"/>
      <c r="EVS82" s="106"/>
      <c r="EVT82" s="106"/>
      <c r="EVU82" s="106"/>
      <c r="EVV82" s="106"/>
      <c r="EVW82" s="106"/>
      <c r="EVX82" s="106"/>
      <c r="EVY82" s="106"/>
      <c r="EVZ82" s="106"/>
      <c r="EWA82" s="106"/>
      <c r="EWB82" s="106"/>
      <c r="EWC82" s="106"/>
      <c r="EWD82" s="106"/>
      <c r="EWE82" s="106"/>
      <c r="EWF82" s="106"/>
      <c r="EWG82" s="106"/>
      <c r="EWH82" s="106"/>
      <c r="EWI82" s="106"/>
      <c r="EWJ82" s="106"/>
      <c r="EWK82" s="106"/>
      <c r="EWL82" s="106"/>
      <c r="EWM82" s="106"/>
      <c r="EWN82" s="106"/>
      <c r="EWO82" s="106"/>
      <c r="EWP82" s="106"/>
      <c r="EWQ82" s="106"/>
      <c r="EWR82" s="106"/>
      <c r="EWS82" s="106"/>
      <c r="EWT82" s="106"/>
      <c r="EWU82" s="106"/>
      <c r="EWV82" s="106"/>
      <c r="EWW82" s="106"/>
      <c r="EWX82" s="106"/>
      <c r="EWY82" s="106"/>
      <c r="EWZ82" s="106"/>
      <c r="EXA82" s="106"/>
      <c r="EXB82" s="106"/>
      <c r="EXC82" s="106"/>
      <c r="EXD82" s="106"/>
      <c r="EXE82" s="106"/>
      <c r="EXF82" s="106"/>
      <c r="EXG82" s="106"/>
      <c r="EXH82" s="106"/>
      <c r="EXI82" s="106"/>
      <c r="EXJ82" s="106"/>
      <c r="EXK82" s="106"/>
      <c r="EXL82" s="106"/>
      <c r="EXM82" s="106"/>
      <c r="EXN82" s="106"/>
      <c r="EXO82" s="106"/>
      <c r="EXP82" s="106"/>
      <c r="EXQ82" s="106"/>
      <c r="EXR82" s="106"/>
      <c r="EXS82" s="106"/>
      <c r="EXT82" s="106"/>
      <c r="EXU82" s="106"/>
      <c r="EXV82" s="106"/>
      <c r="EXW82" s="106"/>
      <c r="EXX82" s="106"/>
      <c r="EXY82" s="106"/>
      <c r="EXZ82" s="106"/>
      <c r="EYA82" s="106"/>
      <c r="EYB82" s="106"/>
      <c r="EYC82" s="106"/>
      <c r="EYD82" s="106"/>
      <c r="EYE82" s="106"/>
      <c r="EYF82" s="106"/>
      <c r="EYG82" s="106"/>
      <c r="EYH82" s="106"/>
      <c r="EYI82" s="106"/>
      <c r="EYJ82" s="106"/>
      <c r="EYK82" s="106"/>
      <c r="EYL82" s="106"/>
      <c r="EYM82" s="106"/>
      <c r="EYN82" s="106"/>
      <c r="EYO82" s="106"/>
      <c r="EYP82" s="106"/>
      <c r="EYQ82" s="106"/>
      <c r="EYR82" s="106"/>
      <c r="EYS82" s="106"/>
      <c r="EYT82" s="106"/>
      <c r="EYU82" s="106"/>
      <c r="EYV82" s="106"/>
      <c r="EYW82" s="106"/>
      <c r="EYX82" s="106"/>
      <c r="EYY82" s="106"/>
      <c r="EYZ82" s="106"/>
      <c r="EZA82" s="106"/>
      <c r="EZB82" s="106"/>
      <c r="EZC82" s="106"/>
      <c r="EZD82" s="106"/>
      <c r="EZE82" s="106"/>
      <c r="EZF82" s="106"/>
      <c r="EZG82" s="106"/>
      <c r="EZH82" s="106"/>
      <c r="EZI82" s="106"/>
      <c r="EZJ82" s="106"/>
      <c r="EZK82" s="106"/>
      <c r="EZL82" s="106"/>
      <c r="EZM82" s="106"/>
      <c r="EZN82" s="106"/>
      <c r="EZO82" s="106"/>
      <c r="EZP82" s="106"/>
      <c r="EZQ82" s="106"/>
      <c r="EZR82" s="106"/>
      <c r="EZS82" s="106"/>
      <c r="EZT82" s="106"/>
      <c r="EZU82" s="106"/>
      <c r="EZV82" s="106"/>
      <c r="EZW82" s="106"/>
      <c r="EZX82" s="106"/>
      <c r="EZY82" s="106"/>
      <c r="EZZ82" s="106"/>
      <c r="FAA82" s="106"/>
      <c r="FAB82" s="106"/>
      <c r="FAC82" s="106"/>
      <c r="FAD82" s="106"/>
      <c r="FAE82" s="106"/>
      <c r="FAF82" s="106"/>
      <c r="FAG82" s="106"/>
      <c r="FAH82" s="106"/>
      <c r="FAI82" s="106"/>
      <c r="FAJ82" s="106"/>
      <c r="FAK82" s="106"/>
      <c r="FAL82" s="106"/>
      <c r="FAM82" s="106"/>
      <c r="FAN82" s="106"/>
      <c r="FAO82" s="106"/>
      <c r="FAP82" s="106"/>
      <c r="FAQ82" s="106"/>
      <c r="FAR82" s="106"/>
      <c r="FAS82" s="106"/>
      <c r="FAT82" s="106"/>
      <c r="FAU82" s="106"/>
      <c r="FAV82" s="106"/>
      <c r="FAW82" s="106"/>
      <c r="FAX82" s="106"/>
      <c r="FAY82" s="106"/>
      <c r="FAZ82" s="106"/>
      <c r="FBA82" s="106"/>
      <c r="FBB82" s="106"/>
      <c r="FBC82" s="106"/>
      <c r="FBD82" s="106"/>
      <c r="FBE82" s="106"/>
      <c r="FBF82" s="106"/>
      <c r="FBG82" s="106"/>
      <c r="FBH82" s="106"/>
      <c r="FBI82" s="106"/>
      <c r="FBJ82" s="106"/>
      <c r="FBK82" s="106"/>
      <c r="FBL82" s="106"/>
      <c r="FBM82" s="106"/>
      <c r="FBN82" s="106"/>
      <c r="FBO82" s="106"/>
      <c r="FBP82" s="106"/>
      <c r="FBQ82" s="106"/>
      <c r="FBR82" s="106"/>
      <c r="FBS82" s="106"/>
      <c r="FBT82" s="106"/>
      <c r="FBU82" s="106"/>
      <c r="FBV82" s="106"/>
      <c r="FBW82" s="106"/>
      <c r="FBX82" s="106"/>
      <c r="FBY82" s="106"/>
      <c r="FBZ82" s="106"/>
      <c r="FCA82" s="106"/>
      <c r="FCB82" s="106"/>
      <c r="FCC82" s="106"/>
      <c r="FCD82" s="106"/>
      <c r="FCE82" s="106"/>
      <c r="FCF82" s="106"/>
      <c r="FCG82" s="106"/>
      <c r="FCH82" s="106"/>
      <c r="FCI82" s="106"/>
      <c r="FCJ82" s="106"/>
      <c r="FCK82" s="106"/>
      <c r="FCL82" s="106"/>
      <c r="FCM82" s="106"/>
      <c r="FCN82" s="106"/>
      <c r="FCO82" s="106"/>
      <c r="FCP82" s="106"/>
      <c r="FCQ82" s="106"/>
      <c r="FCR82" s="106"/>
      <c r="FCS82" s="106"/>
      <c r="FCT82" s="106"/>
      <c r="FCU82" s="106"/>
      <c r="FCV82" s="106"/>
      <c r="FCW82" s="106"/>
      <c r="FCX82" s="106"/>
      <c r="FCY82" s="106"/>
      <c r="FCZ82" s="106"/>
      <c r="FDA82" s="106"/>
      <c r="FDB82" s="106"/>
      <c r="FDC82" s="106"/>
      <c r="FDD82" s="106"/>
      <c r="FDE82" s="106"/>
      <c r="FDF82" s="106"/>
      <c r="FDG82" s="106"/>
      <c r="FDH82" s="106"/>
      <c r="FDI82" s="106"/>
      <c r="FDJ82" s="106"/>
      <c r="FDK82" s="106"/>
      <c r="FDL82" s="106"/>
      <c r="FDM82" s="106"/>
      <c r="FDN82" s="106"/>
      <c r="FDO82" s="106"/>
      <c r="FDP82" s="106"/>
      <c r="FDQ82" s="106"/>
      <c r="FDR82" s="106"/>
      <c r="FDS82" s="106"/>
      <c r="FDT82" s="106"/>
      <c r="FDU82" s="106"/>
      <c r="FDV82" s="106"/>
      <c r="FDW82" s="106"/>
      <c r="FDX82" s="106"/>
      <c r="FDY82" s="106"/>
      <c r="FDZ82" s="106"/>
      <c r="FEA82" s="106"/>
      <c r="FEB82" s="106"/>
      <c r="FEC82" s="106"/>
      <c r="FED82" s="106"/>
      <c r="FEE82" s="106"/>
      <c r="FEF82" s="106"/>
      <c r="FEG82" s="106"/>
      <c r="FEH82" s="106"/>
      <c r="FEI82" s="106"/>
      <c r="FEJ82" s="106"/>
      <c r="FEK82" s="106"/>
      <c r="FEL82" s="106"/>
      <c r="FEM82" s="106"/>
      <c r="FEN82" s="106"/>
      <c r="FEO82" s="106"/>
      <c r="FEP82" s="106"/>
      <c r="FEQ82" s="106"/>
      <c r="FER82" s="106"/>
      <c r="FES82" s="106"/>
      <c r="FET82" s="106"/>
      <c r="FEU82" s="106"/>
      <c r="FEV82" s="106"/>
      <c r="FEW82" s="106"/>
      <c r="FEX82" s="106"/>
      <c r="FEY82" s="106"/>
      <c r="FEZ82" s="106"/>
      <c r="FFA82" s="106"/>
      <c r="FFB82" s="106"/>
      <c r="FFC82" s="106"/>
      <c r="FFD82" s="106"/>
      <c r="FFE82" s="106"/>
      <c r="FFF82" s="106"/>
      <c r="FFG82" s="106"/>
      <c r="FFH82" s="106"/>
      <c r="FFI82" s="106"/>
      <c r="FFJ82" s="106"/>
      <c r="FFK82" s="106"/>
      <c r="FFL82" s="106"/>
      <c r="FFM82" s="106"/>
      <c r="FFN82" s="106"/>
      <c r="FFO82" s="106"/>
      <c r="FFP82" s="106"/>
      <c r="FFQ82" s="106"/>
      <c r="FFR82" s="106"/>
      <c r="FFS82" s="106"/>
      <c r="FFT82" s="106"/>
      <c r="FFU82" s="106"/>
      <c r="FFV82" s="106"/>
      <c r="FFW82" s="106"/>
      <c r="FFX82" s="106"/>
      <c r="FFY82" s="106"/>
      <c r="FFZ82" s="106"/>
      <c r="FGA82" s="106"/>
      <c r="FGB82" s="106"/>
      <c r="FGC82" s="106"/>
      <c r="FGD82" s="106"/>
      <c r="FGE82" s="106"/>
      <c r="FGF82" s="106"/>
      <c r="FGG82" s="106"/>
      <c r="FGH82" s="106"/>
      <c r="FGI82" s="106"/>
      <c r="FGJ82" s="106"/>
      <c r="FGK82" s="106"/>
      <c r="FGL82" s="106"/>
      <c r="FGM82" s="106"/>
      <c r="FGN82" s="106"/>
      <c r="FGO82" s="106"/>
      <c r="FGP82" s="106"/>
      <c r="FGQ82" s="106"/>
      <c r="FGR82" s="106"/>
      <c r="FGS82" s="106"/>
      <c r="FGT82" s="106"/>
      <c r="FGU82" s="106"/>
      <c r="FGV82" s="106"/>
      <c r="FGW82" s="106"/>
      <c r="FGX82" s="106"/>
      <c r="FGY82" s="106"/>
      <c r="FGZ82" s="106"/>
      <c r="FHA82" s="106"/>
      <c r="FHB82" s="106"/>
      <c r="FHC82" s="106"/>
      <c r="FHD82" s="106"/>
      <c r="FHE82" s="106"/>
      <c r="FHF82" s="106"/>
      <c r="FHG82" s="106"/>
      <c r="FHH82" s="106"/>
      <c r="FHI82" s="106"/>
      <c r="FHJ82" s="106"/>
      <c r="FHK82" s="106"/>
      <c r="FHL82" s="106"/>
      <c r="FHM82" s="106"/>
      <c r="FHN82" s="106"/>
      <c r="FHO82" s="106"/>
      <c r="FHP82" s="106"/>
      <c r="FHQ82" s="106"/>
      <c r="FHR82" s="106"/>
      <c r="FHS82" s="106"/>
      <c r="FHT82" s="106"/>
      <c r="FHU82" s="106"/>
      <c r="FHV82" s="106"/>
      <c r="FHW82" s="106"/>
      <c r="FHX82" s="106"/>
      <c r="FHY82" s="106"/>
      <c r="FHZ82" s="106"/>
      <c r="FIA82" s="106"/>
      <c r="FIB82" s="106"/>
      <c r="FIC82" s="106"/>
      <c r="FID82" s="106"/>
      <c r="FIE82" s="106"/>
      <c r="FIF82" s="106"/>
      <c r="FIG82" s="106"/>
      <c r="FIH82" s="106"/>
      <c r="FII82" s="106"/>
      <c r="FIJ82" s="106"/>
      <c r="FIK82" s="106"/>
      <c r="FIL82" s="106"/>
      <c r="FIM82" s="106"/>
      <c r="FIN82" s="106"/>
      <c r="FIO82" s="106"/>
      <c r="FIP82" s="106"/>
      <c r="FIQ82" s="106"/>
      <c r="FIR82" s="106"/>
      <c r="FIS82" s="106"/>
      <c r="FIT82" s="106"/>
      <c r="FIU82" s="106"/>
      <c r="FIV82" s="106"/>
      <c r="FIW82" s="106"/>
      <c r="FIX82" s="106"/>
      <c r="FIY82" s="106"/>
      <c r="FIZ82" s="106"/>
      <c r="FJA82" s="106"/>
      <c r="FJB82" s="106"/>
      <c r="FJC82" s="106"/>
      <c r="FJD82" s="106"/>
      <c r="FJE82" s="106"/>
      <c r="FJF82" s="106"/>
      <c r="FJG82" s="106"/>
      <c r="FJH82" s="106"/>
      <c r="FJI82" s="106"/>
      <c r="FJJ82" s="106"/>
      <c r="FJK82" s="106"/>
      <c r="FJL82" s="106"/>
      <c r="FJM82" s="106"/>
      <c r="FJN82" s="106"/>
      <c r="FJO82" s="106"/>
      <c r="FJP82" s="106"/>
      <c r="FJQ82" s="106"/>
      <c r="FJR82" s="106"/>
      <c r="FJS82" s="106"/>
      <c r="FJT82" s="106"/>
      <c r="FJU82" s="106"/>
      <c r="FJV82" s="106"/>
      <c r="FJW82" s="106"/>
      <c r="FJX82" s="106"/>
      <c r="FJY82" s="106"/>
      <c r="FJZ82" s="106"/>
      <c r="FKA82" s="106"/>
      <c r="FKB82" s="106"/>
      <c r="FKC82" s="106"/>
      <c r="FKD82" s="106"/>
      <c r="FKE82" s="106"/>
      <c r="FKF82" s="106"/>
      <c r="FKG82" s="106"/>
      <c r="FKH82" s="106"/>
      <c r="FKI82" s="106"/>
      <c r="FKJ82" s="106"/>
      <c r="FKK82" s="106"/>
      <c r="FKL82" s="106"/>
      <c r="FKM82" s="106"/>
      <c r="FKN82" s="106"/>
      <c r="FKO82" s="106"/>
      <c r="FKP82" s="106"/>
      <c r="FKQ82" s="106"/>
      <c r="FKR82" s="106"/>
      <c r="FKS82" s="106"/>
      <c r="FKT82" s="106"/>
      <c r="FKU82" s="106"/>
      <c r="FKV82" s="106"/>
      <c r="FKW82" s="106"/>
      <c r="FKX82" s="106"/>
      <c r="FKY82" s="106"/>
      <c r="FKZ82" s="106"/>
      <c r="FLA82" s="106"/>
      <c r="FLB82" s="106"/>
      <c r="FLC82" s="106"/>
      <c r="FLD82" s="106"/>
      <c r="FLE82" s="106"/>
      <c r="FLF82" s="106"/>
      <c r="FLG82" s="106"/>
      <c r="FLH82" s="106"/>
      <c r="FLI82" s="106"/>
      <c r="FLJ82" s="106"/>
      <c r="FLK82" s="106"/>
      <c r="FLL82" s="106"/>
      <c r="FLM82" s="106"/>
      <c r="FLN82" s="106"/>
      <c r="FLO82" s="106"/>
      <c r="FLP82" s="106"/>
      <c r="FLQ82" s="106"/>
      <c r="FLR82" s="106"/>
      <c r="FLS82" s="106"/>
      <c r="FLT82" s="106"/>
      <c r="FLU82" s="106"/>
      <c r="FLV82" s="106"/>
      <c r="FLW82" s="106"/>
      <c r="FLX82" s="106"/>
      <c r="FLY82" s="106"/>
      <c r="FLZ82" s="106"/>
      <c r="FMA82" s="106"/>
      <c r="FMB82" s="106"/>
      <c r="FMC82" s="106"/>
      <c r="FMD82" s="106"/>
      <c r="FME82" s="106"/>
      <c r="FMF82" s="106"/>
      <c r="FMG82" s="106"/>
      <c r="FMH82" s="106"/>
      <c r="FMI82" s="106"/>
      <c r="FMJ82" s="106"/>
      <c r="FMK82" s="106"/>
      <c r="FML82" s="106"/>
      <c r="FMM82" s="106"/>
      <c r="FMN82" s="106"/>
      <c r="FMO82" s="106"/>
      <c r="FMP82" s="106"/>
      <c r="FMQ82" s="106"/>
      <c r="FMR82" s="106"/>
      <c r="FMS82" s="106"/>
      <c r="FMT82" s="106"/>
      <c r="FMU82" s="106"/>
      <c r="FMV82" s="106"/>
      <c r="FMW82" s="106"/>
      <c r="FMX82" s="106"/>
      <c r="FMY82" s="106"/>
      <c r="FMZ82" s="106"/>
      <c r="FNA82" s="106"/>
      <c r="FNB82" s="106"/>
      <c r="FNC82" s="106"/>
      <c r="FND82" s="106"/>
      <c r="FNE82" s="106"/>
      <c r="FNF82" s="106"/>
      <c r="FNG82" s="106"/>
      <c r="FNH82" s="106"/>
      <c r="FNI82" s="106"/>
      <c r="FNJ82" s="106"/>
      <c r="FNK82" s="106"/>
      <c r="FNL82" s="106"/>
      <c r="FNM82" s="106"/>
      <c r="FNN82" s="106"/>
      <c r="FNO82" s="106"/>
      <c r="FNP82" s="106"/>
      <c r="FNQ82" s="106"/>
      <c r="FNR82" s="106"/>
      <c r="FNS82" s="106"/>
      <c r="FNT82" s="106"/>
      <c r="FNU82" s="106"/>
      <c r="FNV82" s="106"/>
      <c r="FNW82" s="106"/>
      <c r="FNX82" s="106"/>
      <c r="FNY82" s="106"/>
      <c r="FNZ82" s="106"/>
      <c r="FOA82" s="106"/>
      <c r="FOB82" s="106"/>
      <c r="FOC82" s="106"/>
      <c r="FOD82" s="106"/>
      <c r="FOE82" s="106"/>
      <c r="FOF82" s="106"/>
      <c r="FOG82" s="106"/>
      <c r="FOH82" s="106"/>
      <c r="FOI82" s="106"/>
      <c r="FOJ82" s="106"/>
      <c r="FOK82" s="106"/>
      <c r="FOL82" s="106"/>
      <c r="FOM82" s="106"/>
      <c r="FON82" s="106"/>
      <c r="FOO82" s="106"/>
      <c r="FOP82" s="106"/>
      <c r="FOQ82" s="106"/>
      <c r="FOR82" s="106"/>
      <c r="FOS82" s="106"/>
      <c r="FOT82" s="106"/>
      <c r="FOU82" s="106"/>
      <c r="FOV82" s="106"/>
      <c r="FOW82" s="106"/>
      <c r="FOX82" s="106"/>
      <c r="FOY82" s="106"/>
      <c r="FOZ82" s="106"/>
      <c r="FPA82" s="106"/>
      <c r="FPB82" s="106"/>
      <c r="FPC82" s="106"/>
      <c r="FPD82" s="106"/>
      <c r="FPE82" s="106"/>
      <c r="FPF82" s="106"/>
      <c r="FPG82" s="106"/>
      <c r="FPH82" s="106"/>
      <c r="FPI82" s="106"/>
      <c r="FPJ82" s="106"/>
      <c r="FPK82" s="106"/>
      <c r="FPL82" s="106"/>
      <c r="FPM82" s="106"/>
      <c r="FPN82" s="106"/>
      <c r="FPO82" s="106"/>
      <c r="FPP82" s="106"/>
      <c r="FPQ82" s="106"/>
      <c r="FPR82" s="106"/>
      <c r="FPS82" s="106"/>
      <c r="FPT82" s="106"/>
      <c r="FPU82" s="106"/>
      <c r="FPV82" s="106"/>
      <c r="FPW82" s="106"/>
      <c r="FPX82" s="106"/>
      <c r="FPY82" s="106"/>
      <c r="FPZ82" s="106"/>
      <c r="FQA82" s="106"/>
      <c r="FQB82" s="106"/>
      <c r="FQC82" s="106"/>
      <c r="FQD82" s="106"/>
      <c r="FQE82" s="106"/>
      <c r="FQF82" s="106"/>
      <c r="FQG82" s="106"/>
      <c r="FQH82" s="106"/>
      <c r="FQI82" s="106"/>
      <c r="FQJ82" s="106"/>
      <c r="FQK82" s="106"/>
      <c r="FQL82" s="106"/>
      <c r="FQM82" s="106"/>
      <c r="FQN82" s="106"/>
      <c r="FQO82" s="106"/>
      <c r="FQP82" s="106"/>
      <c r="FQQ82" s="106"/>
      <c r="FQR82" s="106"/>
      <c r="FQS82" s="106"/>
      <c r="FQT82" s="106"/>
      <c r="FQU82" s="106"/>
      <c r="FQV82" s="106"/>
      <c r="FQW82" s="106"/>
      <c r="FQX82" s="106"/>
      <c r="FQY82" s="106"/>
      <c r="FQZ82" s="106"/>
      <c r="FRA82" s="106"/>
      <c r="FRB82" s="106"/>
      <c r="FRC82" s="106"/>
      <c r="FRD82" s="106"/>
      <c r="FRE82" s="106"/>
      <c r="FRF82" s="106"/>
      <c r="FRG82" s="106"/>
      <c r="FRH82" s="106"/>
      <c r="FRI82" s="106"/>
      <c r="FRJ82" s="106"/>
      <c r="FRK82" s="106"/>
      <c r="FRL82" s="106"/>
      <c r="FRM82" s="106"/>
      <c r="FRN82" s="106"/>
      <c r="FRO82" s="106"/>
      <c r="FRP82" s="106"/>
      <c r="FRQ82" s="106"/>
      <c r="FRR82" s="106"/>
      <c r="FRS82" s="106"/>
      <c r="FRT82" s="106"/>
      <c r="FRU82" s="106"/>
      <c r="FRV82" s="106"/>
      <c r="FRW82" s="106"/>
      <c r="FRX82" s="106"/>
      <c r="FRY82" s="106"/>
      <c r="FRZ82" s="106"/>
      <c r="FSA82" s="106"/>
      <c r="FSB82" s="106"/>
      <c r="FSC82" s="106"/>
      <c r="FSD82" s="106"/>
      <c r="FSE82" s="106"/>
      <c r="FSF82" s="106"/>
      <c r="FSG82" s="106"/>
      <c r="FSH82" s="106"/>
      <c r="FSI82" s="106"/>
      <c r="FSJ82" s="106"/>
      <c r="FSK82" s="106"/>
      <c r="FSL82" s="106"/>
      <c r="FSM82" s="106"/>
      <c r="FSN82" s="106"/>
      <c r="FSO82" s="106"/>
      <c r="FSP82" s="106"/>
      <c r="FSQ82" s="106"/>
      <c r="FSR82" s="106"/>
      <c r="FSS82" s="106"/>
      <c r="FST82" s="106"/>
      <c r="FSU82" s="106"/>
      <c r="FSV82" s="106"/>
      <c r="FSW82" s="106"/>
      <c r="FSX82" s="106"/>
      <c r="FSY82" s="106"/>
      <c r="FSZ82" s="106"/>
      <c r="FTA82" s="106"/>
      <c r="FTB82" s="106"/>
      <c r="FTC82" s="106"/>
      <c r="FTD82" s="106"/>
      <c r="FTE82" s="106"/>
      <c r="FTF82" s="106"/>
      <c r="FTG82" s="106"/>
      <c r="FTH82" s="106"/>
      <c r="FTI82" s="106"/>
      <c r="FTJ82" s="106"/>
      <c r="FTK82" s="106"/>
      <c r="FTL82" s="106"/>
      <c r="FTM82" s="106"/>
      <c r="FTN82" s="106"/>
      <c r="FTO82" s="106"/>
      <c r="FTP82" s="106"/>
      <c r="FTQ82" s="106"/>
      <c r="FTR82" s="106"/>
      <c r="FTS82" s="106"/>
      <c r="FTT82" s="106"/>
      <c r="FTU82" s="106"/>
      <c r="FTV82" s="106"/>
      <c r="FTW82" s="106"/>
      <c r="FTX82" s="106"/>
      <c r="FTY82" s="106"/>
      <c r="FTZ82" s="106"/>
      <c r="FUA82" s="106"/>
      <c r="FUB82" s="106"/>
      <c r="FUC82" s="106"/>
      <c r="FUD82" s="106"/>
      <c r="FUE82" s="106"/>
      <c r="FUF82" s="106"/>
      <c r="FUG82" s="106"/>
      <c r="FUH82" s="106"/>
      <c r="FUI82" s="106"/>
      <c r="FUJ82" s="106"/>
      <c r="FUK82" s="106"/>
      <c r="FUL82" s="106"/>
      <c r="FUM82" s="106"/>
      <c r="FUN82" s="106"/>
      <c r="FUO82" s="106"/>
      <c r="FUP82" s="106"/>
      <c r="FUQ82" s="106"/>
      <c r="FUR82" s="106"/>
      <c r="FUS82" s="106"/>
      <c r="FUT82" s="106"/>
      <c r="FUU82" s="106"/>
      <c r="FUV82" s="106"/>
      <c r="FUW82" s="106"/>
      <c r="FUX82" s="106"/>
      <c r="FUY82" s="106"/>
      <c r="FUZ82" s="106"/>
      <c r="FVA82" s="106"/>
      <c r="FVB82" s="106"/>
      <c r="FVC82" s="106"/>
      <c r="FVD82" s="106"/>
      <c r="FVE82" s="106"/>
      <c r="FVF82" s="106"/>
      <c r="FVG82" s="106"/>
      <c r="FVH82" s="106"/>
      <c r="FVI82" s="106"/>
      <c r="FVJ82" s="106"/>
      <c r="FVK82" s="106"/>
      <c r="FVL82" s="106"/>
      <c r="FVM82" s="106"/>
      <c r="FVN82" s="106"/>
      <c r="FVO82" s="106"/>
      <c r="FVP82" s="106"/>
      <c r="FVQ82" s="106"/>
      <c r="FVR82" s="106"/>
      <c r="FVS82" s="106"/>
      <c r="FVT82" s="106"/>
      <c r="FVU82" s="106"/>
      <c r="FVV82" s="106"/>
      <c r="FVW82" s="106"/>
      <c r="FVX82" s="106"/>
      <c r="FVY82" s="106"/>
      <c r="FVZ82" s="106"/>
      <c r="FWA82" s="106"/>
      <c r="FWB82" s="106"/>
      <c r="FWC82" s="106"/>
      <c r="FWD82" s="106"/>
      <c r="FWE82" s="106"/>
      <c r="FWF82" s="106"/>
      <c r="FWG82" s="106"/>
      <c r="FWH82" s="106"/>
      <c r="FWI82" s="106"/>
      <c r="FWJ82" s="106"/>
      <c r="FWK82" s="106"/>
      <c r="FWL82" s="106"/>
      <c r="FWM82" s="106"/>
      <c r="FWN82" s="106"/>
      <c r="FWO82" s="106"/>
      <c r="FWP82" s="106"/>
      <c r="FWQ82" s="106"/>
      <c r="FWR82" s="106"/>
      <c r="FWS82" s="106"/>
      <c r="FWT82" s="106"/>
      <c r="FWU82" s="106"/>
      <c r="FWV82" s="106"/>
      <c r="FWW82" s="106"/>
      <c r="FWX82" s="106"/>
      <c r="FWY82" s="106"/>
      <c r="FWZ82" s="106"/>
      <c r="FXA82" s="106"/>
      <c r="FXB82" s="106"/>
      <c r="FXC82" s="106"/>
      <c r="FXD82" s="106"/>
      <c r="FXE82" s="106"/>
      <c r="FXF82" s="106"/>
      <c r="FXG82" s="106"/>
      <c r="FXH82" s="106"/>
      <c r="FXI82" s="106"/>
      <c r="FXJ82" s="106"/>
      <c r="FXK82" s="106"/>
      <c r="FXL82" s="106"/>
      <c r="FXM82" s="106"/>
      <c r="FXN82" s="106"/>
      <c r="FXO82" s="106"/>
      <c r="FXP82" s="106"/>
      <c r="FXQ82" s="106"/>
      <c r="FXR82" s="106"/>
      <c r="FXS82" s="106"/>
      <c r="FXT82" s="106"/>
      <c r="FXU82" s="106"/>
      <c r="FXV82" s="106"/>
      <c r="FXW82" s="106"/>
      <c r="FXX82" s="106"/>
      <c r="FXY82" s="106"/>
      <c r="FXZ82" s="106"/>
      <c r="FYA82" s="106"/>
      <c r="FYB82" s="106"/>
      <c r="FYC82" s="106"/>
      <c r="FYD82" s="106"/>
      <c r="FYE82" s="106"/>
      <c r="FYF82" s="106"/>
      <c r="FYG82" s="106"/>
      <c r="FYH82" s="106"/>
      <c r="FYI82" s="106"/>
      <c r="FYJ82" s="106"/>
      <c r="FYK82" s="106"/>
      <c r="FYL82" s="106"/>
      <c r="FYM82" s="106"/>
      <c r="FYN82" s="106"/>
      <c r="FYO82" s="106"/>
      <c r="FYP82" s="106"/>
      <c r="FYQ82" s="106"/>
      <c r="FYR82" s="106"/>
      <c r="FYS82" s="106"/>
      <c r="FYT82" s="106"/>
      <c r="FYU82" s="106"/>
      <c r="FYV82" s="106"/>
      <c r="FYW82" s="106"/>
      <c r="FYX82" s="106"/>
      <c r="FYY82" s="106"/>
      <c r="FYZ82" s="106"/>
      <c r="FZA82" s="106"/>
      <c r="FZB82" s="106"/>
      <c r="FZC82" s="106"/>
      <c r="FZD82" s="106"/>
      <c r="FZE82" s="106"/>
      <c r="FZF82" s="106"/>
      <c r="FZG82" s="106"/>
      <c r="FZH82" s="106"/>
      <c r="FZI82" s="106"/>
      <c r="FZJ82" s="106"/>
      <c r="FZK82" s="106"/>
      <c r="FZL82" s="106"/>
      <c r="FZM82" s="106"/>
      <c r="FZN82" s="106"/>
      <c r="FZO82" s="106"/>
      <c r="FZP82" s="106"/>
      <c r="FZQ82" s="106"/>
      <c r="FZR82" s="106"/>
      <c r="FZS82" s="106"/>
      <c r="FZT82" s="106"/>
      <c r="FZU82" s="106"/>
      <c r="FZV82" s="106"/>
      <c r="FZW82" s="106"/>
      <c r="FZX82" s="106"/>
      <c r="FZY82" s="106"/>
      <c r="FZZ82" s="106"/>
      <c r="GAA82" s="106"/>
      <c r="GAB82" s="106"/>
      <c r="GAC82" s="106"/>
      <c r="GAD82" s="106"/>
      <c r="GAE82" s="106"/>
      <c r="GAF82" s="106"/>
      <c r="GAG82" s="106"/>
      <c r="GAH82" s="106"/>
      <c r="GAI82" s="106"/>
      <c r="GAJ82" s="106"/>
      <c r="GAK82" s="106"/>
      <c r="GAL82" s="106"/>
      <c r="GAM82" s="106"/>
      <c r="GAN82" s="106"/>
      <c r="GAO82" s="106"/>
      <c r="GAP82" s="106"/>
      <c r="GAQ82" s="106"/>
      <c r="GAR82" s="106"/>
      <c r="GAS82" s="106"/>
      <c r="GAT82" s="106"/>
      <c r="GAU82" s="106"/>
      <c r="GAV82" s="106"/>
      <c r="GAW82" s="106"/>
      <c r="GAX82" s="106"/>
      <c r="GAY82" s="106"/>
      <c r="GAZ82" s="106"/>
      <c r="GBA82" s="106"/>
      <c r="GBB82" s="106"/>
      <c r="GBC82" s="106"/>
      <c r="GBD82" s="106"/>
      <c r="GBE82" s="106"/>
      <c r="GBF82" s="106"/>
      <c r="GBG82" s="106"/>
      <c r="GBH82" s="106"/>
      <c r="GBI82" s="106"/>
      <c r="GBJ82" s="106"/>
      <c r="GBK82" s="106"/>
      <c r="GBL82" s="106"/>
      <c r="GBM82" s="106"/>
      <c r="GBN82" s="106"/>
      <c r="GBO82" s="106"/>
      <c r="GBP82" s="106"/>
      <c r="GBQ82" s="106"/>
      <c r="GBR82" s="106"/>
      <c r="GBS82" s="106"/>
      <c r="GBT82" s="106"/>
      <c r="GBU82" s="106"/>
      <c r="GBV82" s="106"/>
      <c r="GBW82" s="106"/>
      <c r="GBX82" s="106"/>
      <c r="GBY82" s="106"/>
      <c r="GBZ82" s="106"/>
      <c r="GCA82" s="106"/>
      <c r="GCB82" s="106"/>
      <c r="GCC82" s="106"/>
      <c r="GCD82" s="106"/>
      <c r="GCE82" s="106"/>
      <c r="GCF82" s="106"/>
      <c r="GCG82" s="106"/>
      <c r="GCH82" s="106"/>
      <c r="GCI82" s="106"/>
      <c r="GCJ82" s="106"/>
      <c r="GCK82" s="106"/>
      <c r="GCL82" s="106"/>
      <c r="GCM82" s="106"/>
      <c r="GCN82" s="106"/>
      <c r="GCO82" s="106"/>
      <c r="GCP82" s="106"/>
      <c r="GCQ82" s="106"/>
      <c r="GCR82" s="106"/>
      <c r="GCS82" s="106"/>
      <c r="GCT82" s="106"/>
      <c r="GCU82" s="106"/>
      <c r="GCV82" s="106"/>
      <c r="GCW82" s="106"/>
      <c r="GCX82" s="106"/>
      <c r="GCY82" s="106"/>
      <c r="GCZ82" s="106"/>
      <c r="GDA82" s="106"/>
      <c r="GDB82" s="106"/>
      <c r="GDC82" s="106"/>
      <c r="GDD82" s="106"/>
      <c r="GDE82" s="106"/>
      <c r="GDF82" s="106"/>
      <c r="GDG82" s="106"/>
      <c r="GDH82" s="106"/>
      <c r="GDI82" s="106"/>
      <c r="GDJ82" s="106"/>
      <c r="GDK82" s="106"/>
      <c r="GDL82" s="106"/>
      <c r="GDM82" s="106"/>
      <c r="GDN82" s="106"/>
      <c r="GDO82" s="106"/>
      <c r="GDP82" s="106"/>
      <c r="GDQ82" s="106"/>
      <c r="GDR82" s="106"/>
      <c r="GDS82" s="106"/>
      <c r="GDT82" s="106"/>
      <c r="GDU82" s="106"/>
      <c r="GDV82" s="106"/>
      <c r="GDW82" s="106"/>
      <c r="GDX82" s="106"/>
      <c r="GDY82" s="106"/>
      <c r="GDZ82" s="106"/>
      <c r="GEA82" s="106"/>
      <c r="GEB82" s="106"/>
      <c r="GEC82" s="106"/>
      <c r="GED82" s="106"/>
      <c r="GEE82" s="106"/>
      <c r="GEF82" s="106"/>
      <c r="GEG82" s="106"/>
      <c r="GEH82" s="106"/>
      <c r="GEI82" s="106"/>
      <c r="GEJ82" s="106"/>
      <c r="GEK82" s="106"/>
      <c r="GEL82" s="106"/>
      <c r="GEM82" s="106"/>
      <c r="GEN82" s="106"/>
      <c r="GEO82" s="106"/>
      <c r="GEP82" s="106"/>
      <c r="GEQ82" s="106"/>
      <c r="GER82" s="106"/>
      <c r="GES82" s="106"/>
      <c r="GET82" s="106"/>
      <c r="GEU82" s="106"/>
      <c r="GEV82" s="106"/>
      <c r="GEW82" s="106"/>
      <c r="GEX82" s="106"/>
      <c r="GEY82" s="106"/>
      <c r="GEZ82" s="106"/>
      <c r="GFA82" s="106"/>
      <c r="GFB82" s="106"/>
      <c r="GFC82" s="106"/>
      <c r="GFD82" s="106"/>
      <c r="GFE82" s="106"/>
      <c r="GFF82" s="106"/>
      <c r="GFG82" s="106"/>
      <c r="GFH82" s="106"/>
      <c r="GFI82" s="106"/>
      <c r="GFJ82" s="106"/>
      <c r="GFK82" s="106"/>
      <c r="GFL82" s="106"/>
      <c r="GFM82" s="106"/>
      <c r="GFN82" s="106"/>
      <c r="GFO82" s="106"/>
      <c r="GFP82" s="106"/>
      <c r="GFQ82" s="106"/>
      <c r="GFR82" s="106"/>
      <c r="GFS82" s="106"/>
      <c r="GFT82" s="106"/>
      <c r="GFU82" s="106"/>
      <c r="GFV82" s="106"/>
      <c r="GFW82" s="106"/>
      <c r="GFX82" s="106"/>
      <c r="GFY82" s="106"/>
      <c r="GFZ82" s="106"/>
      <c r="GGA82" s="106"/>
      <c r="GGB82" s="106"/>
      <c r="GGC82" s="106"/>
      <c r="GGD82" s="106"/>
      <c r="GGE82" s="106"/>
      <c r="GGF82" s="106"/>
      <c r="GGG82" s="106"/>
      <c r="GGH82" s="106"/>
      <c r="GGI82" s="106"/>
      <c r="GGJ82" s="106"/>
      <c r="GGK82" s="106"/>
      <c r="GGL82" s="106"/>
      <c r="GGM82" s="106"/>
      <c r="GGN82" s="106"/>
      <c r="GGO82" s="106"/>
      <c r="GGP82" s="106"/>
      <c r="GGQ82" s="106"/>
      <c r="GGR82" s="106"/>
      <c r="GGS82" s="106"/>
      <c r="GGT82" s="106"/>
      <c r="GGU82" s="106"/>
      <c r="GGV82" s="106"/>
      <c r="GGW82" s="106"/>
      <c r="GGX82" s="106"/>
      <c r="GGY82" s="106"/>
      <c r="GGZ82" s="106"/>
      <c r="GHA82" s="106"/>
      <c r="GHB82" s="106"/>
      <c r="GHC82" s="106"/>
      <c r="GHD82" s="106"/>
      <c r="GHE82" s="106"/>
      <c r="GHF82" s="106"/>
      <c r="GHG82" s="106"/>
      <c r="GHH82" s="106"/>
      <c r="GHI82" s="106"/>
      <c r="GHJ82" s="106"/>
      <c r="GHK82" s="106"/>
      <c r="GHL82" s="106"/>
      <c r="GHM82" s="106"/>
      <c r="GHN82" s="106"/>
      <c r="GHO82" s="106"/>
      <c r="GHP82" s="106"/>
      <c r="GHQ82" s="106"/>
      <c r="GHR82" s="106"/>
      <c r="GHS82" s="106"/>
      <c r="GHT82" s="106"/>
      <c r="GHU82" s="106"/>
      <c r="GHV82" s="106"/>
      <c r="GHW82" s="106"/>
      <c r="GHX82" s="106"/>
      <c r="GHY82" s="106"/>
      <c r="GHZ82" s="106"/>
      <c r="GIA82" s="106"/>
      <c r="GIB82" s="106"/>
      <c r="GIC82" s="106"/>
      <c r="GID82" s="106"/>
      <c r="GIE82" s="106"/>
      <c r="GIF82" s="106"/>
      <c r="GIG82" s="106"/>
      <c r="GIH82" s="106"/>
      <c r="GII82" s="106"/>
      <c r="GIJ82" s="106"/>
      <c r="GIK82" s="106"/>
      <c r="GIL82" s="106"/>
      <c r="GIM82" s="106"/>
      <c r="GIN82" s="106"/>
      <c r="GIO82" s="106"/>
      <c r="GIP82" s="106"/>
      <c r="GIQ82" s="106"/>
      <c r="GIR82" s="106"/>
      <c r="GIS82" s="106"/>
      <c r="GIT82" s="106"/>
      <c r="GIU82" s="106"/>
      <c r="GIV82" s="106"/>
      <c r="GIW82" s="106"/>
      <c r="GIX82" s="106"/>
      <c r="GIY82" s="106"/>
      <c r="GIZ82" s="106"/>
      <c r="GJA82" s="106"/>
      <c r="GJB82" s="106"/>
      <c r="GJC82" s="106"/>
      <c r="GJD82" s="106"/>
      <c r="GJE82" s="106"/>
      <c r="GJF82" s="106"/>
      <c r="GJG82" s="106"/>
      <c r="GJH82" s="106"/>
      <c r="GJI82" s="106"/>
      <c r="GJJ82" s="106"/>
      <c r="GJK82" s="106"/>
      <c r="GJL82" s="106"/>
      <c r="GJM82" s="106"/>
      <c r="GJN82" s="106"/>
      <c r="GJO82" s="106"/>
      <c r="GJP82" s="106"/>
      <c r="GJQ82" s="106"/>
      <c r="GJR82" s="106"/>
      <c r="GJS82" s="106"/>
      <c r="GJT82" s="106"/>
      <c r="GJU82" s="106"/>
      <c r="GJV82" s="106"/>
      <c r="GJW82" s="106"/>
      <c r="GJX82" s="106"/>
      <c r="GJY82" s="106"/>
      <c r="GJZ82" s="106"/>
      <c r="GKA82" s="106"/>
      <c r="GKB82" s="106"/>
      <c r="GKC82" s="106"/>
      <c r="GKD82" s="106"/>
      <c r="GKE82" s="106"/>
      <c r="GKF82" s="106"/>
      <c r="GKG82" s="106"/>
      <c r="GKH82" s="106"/>
      <c r="GKI82" s="106"/>
      <c r="GKJ82" s="106"/>
      <c r="GKK82" s="106"/>
      <c r="GKL82" s="106"/>
      <c r="GKM82" s="106"/>
      <c r="GKN82" s="106"/>
      <c r="GKO82" s="106"/>
      <c r="GKP82" s="106"/>
      <c r="GKQ82" s="106"/>
      <c r="GKR82" s="106"/>
      <c r="GKS82" s="106"/>
      <c r="GKT82" s="106"/>
      <c r="GKU82" s="106"/>
      <c r="GKV82" s="106"/>
      <c r="GKW82" s="106"/>
      <c r="GKX82" s="106"/>
      <c r="GKY82" s="106"/>
      <c r="GKZ82" s="106"/>
      <c r="GLA82" s="106"/>
      <c r="GLB82" s="106"/>
      <c r="GLC82" s="106"/>
      <c r="GLD82" s="106"/>
      <c r="GLE82" s="106"/>
      <c r="GLF82" s="106"/>
      <c r="GLG82" s="106"/>
      <c r="GLH82" s="106"/>
      <c r="GLI82" s="106"/>
      <c r="GLJ82" s="106"/>
      <c r="GLK82" s="106"/>
      <c r="GLL82" s="106"/>
      <c r="GLM82" s="106"/>
      <c r="GLN82" s="106"/>
      <c r="GLO82" s="106"/>
      <c r="GLP82" s="106"/>
      <c r="GLQ82" s="106"/>
      <c r="GLR82" s="106"/>
      <c r="GLS82" s="106"/>
      <c r="GLT82" s="106"/>
      <c r="GLU82" s="106"/>
      <c r="GLV82" s="106"/>
      <c r="GLW82" s="106"/>
      <c r="GLX82" s="106"/>
      <c r="GLY82" s="106"/>
      <c r="GLZ82" s="106"/>
      <c r="GMA82" s="106"/>
      <c r="GMB82" s="106"/>
      <c r="GMC82" s="106"/>
      <c r="GMD82" s="106"/>
      <c r="GME82" s="106"/>
      <c r="GMF82" s="106"/>
      <c r="GMG82" s="106"/>
      <c r="GMH82" s="106"/>
      <c r="GMI82" s="106"/>
      <c r="GMJ82" s="106"/>
      <c r="GMK82" s="106"/>
      <c r="GML82" s="106"/>
      <c r="GMM82" s="106"/>
      <c r="GMN82" s="106"/>
      <c r="GMO82" s="106"/>
      <c r="GMP82" s="106"/>
      <c r="GMQ82" s="106"/>
      <c r="GMR82" s="106"/>
      <c r="GMS82" s="106"/>
      <c r="GMT82" s="106"/>
      <c r="GMU82" s="106"/>
      <c r="GMV82" s="106"/>
      <c r="GMW82" s="106"/>
      <c r="GMX82" s="106"/>
      <c r="GMY82" s="106"/>
      <c r="GMZ82" s="106"/>
      <c r="GNA82" s="106"/>
      <c r="GNB82" s="106"/>
      <c r="GNC82" s="106"/>
      <c r="GND82" s="106"/>
      <c r="GNE82" s="106"/>
      <c r="GNF82" s="106"/>
      <c r="GNG82" s="106"/>
      <c r="GNH82" s="106"/>
      <c r="GNI82" s="106"/>
      <c r="GNJ82" s="106"/>
      <c r="GNK82" s="106"/>
      <c r="GNL82" s="106"/>
      <c r="GNM82" s="106"/>
      <c r="GNN82" s="106"/>
      <c r="GNO82" s="106"/>
      <c r="GNP82" s="106"/>
      <c r="GNQ82" s="106"/>
      <c r="GNR82" s="106"/>
      <c r="GNS82" s="106"/>
      <c r="GNT82" s="106"/>
      <c r="GNU82" s="106"/>
      <c r="GNV82" s="106"/>
      <c r="GNW82" s="106"/>
      <c r="GNX82" s="106"/>
      <c r="GNY82" s="106"/>
      <c r="GNZ82" s="106"/>
      <c r="GOA82" s="106"/>
      <c r="GOB82" s="106"/>
      <c r="GOC82" s="106"/>
      <c r="GOD82" s="106"/>
      <c r="GOE82" s="106"/>
      <c r="GOF82" s="106"/>
      <c r="GOG82" s="106"/>
      <c r="GOH82" s="106"/>
      <c r="GOI82" s="106"/>
      <c r="GOJ82" s="106"/>
      <c r="GOK82" s="106"/>
      <c r="GOL82" s="106"/>
      <c r="GOM82" s="106"/>
      <c r="GON82" s="106"/>
      <c r="GOO82" s="106"/>
      <c r="GOP82" s="106"/>
      <c r="GOQ82" s="106"/>
      <c r="GOR82" s="106"/>
      <c r="GOS82" s="106"/>
      <c r="GOT82" s="106"/>
      <c r="GOU82" s="106"/>
      <c r="GOV82" s="106"/>
      <c r="GOW82" s="106"/>
      <c r="GOX82" s="106"/>
      <c r="GOY82" s="106"/>
      <c r="GOZ82" s="106"/>
      <c r="GPA82" s="106"/>
      <c r="GPB82" s="106"/>
      <c r="GPC82" s="106"/>
      <c r="GPD82" s="106"/>
      <c r="GPE82" s="106"/>
      <c r="GPF82" s="106"/>
      <c r="GPG82" s="106"/>
      <c r="GPH82" s="106"/>
      <c r="GPI82" s="106"/>
      <c r="GPJ82" s="106"/>
      <c r="GPK82" s="106"/>
      <c r="GPL82" s="106"/>
      <c r="GPM82" s="106"/>
      <c r="GPN82" s="106"/>
      <c r="GPO82" s="106"/>
      <c r="GPP82" s="106"/>
      <c r="GPQ82" s="106"/>
      <c r="GPR82" s="106"/>
      <c r="GPS82" s="106"/>
      <c r="GPT82" s="106"/>
      <c r="GPU82" s="106"/>
      <c r="GPV82" s="106"/>
      <c r="GPW82" s="106"/>
      <c r="GPX82" s="106"/>
      <c r="GPY82" s="106"/>
      <c r="GPZ82" s="106"/>
      <c r="GQA82" s="106"/>
      <c r="GQB82" s="106"/>
      <c r="GQC82" s="106"/>
      <c r="GQD82" s="106"/>
      <c r="GQE82" s="106"/>
      <c r="GQF82" s="106"/>
      <c r="GQG82" s="106"/>
      <c r="GQH82" s="106"/>
      <c r="GQI82" s="106"/>
      <c r="GQJ82" s="106"/>
      <c r="GQK82" s="106"/>
      <c r="GQL82" s="106"/>
      <c r="GQM82" s="106"/>
      <c r="GQN82" s="106"/>
      <c r="GQO82" s="106"/>
      <c r="GQP82" s="106"/>
      <c r="GQQ82" s="106"/>
      <c r="GQR82" s="106"/>
      <c r="GQS82" s="106"/>
      <c r="GQT82" s="106"/>
      <c r="GQU82" s="106"/>
      <c r="GQV82" s="106"/>
      <c r="GQW82" s="106"/>
      <c r="GQX82" s="106"/>
      <c r="GQY82" s="106"/>
      <c r="GQZ82" s="106"/>
      <c r="GRA82" s="106"/>
      <c r="GRB82" s="106"/>
      <c r="GRC82" s="106"/>
      <c r="GRD82" s="106"/>
      <c r="GRE82" s="106"/>
      <c r="GRF82" s="106"/>
      <c r="GRG82" s="106"/>
      <c r="GRH82" s="106"/>
      <c r="GRI82" s="106"/>
      <c r="GRJ82" s="106"/>
      <c r="GRK82" s="106"/>
      <c r="GRL82" s="106"/>
      <c r="GRM82" s="106"/>
      <c r="GRN82" s="106"/>
      <c r="GRO82" s="106"/>
      <c r="GRP82" s="106"/>
      <c r="GRQ82" s="106"/>
      <c r="GRR82" s="106"/>
      <c r="GRS82" s="106"/>
      <c r="GRT82" s="106"/>
      <c r="GRU82" s="106"/>
      <c r="GRV82" s="106"/>
      <c r="GRW82" s="106"/>
      <c r="GRX82" s="106"/>
      <c r="GRY82" s="106"/>
      <c r="GRZ82" s="106"/>
      <c r="GSA82" s="106"/>
      <c r="GSB82" s="106"/>
      <c r="GSC82" s="106"/>
      <c r="GSD82" s="106"/>
      <c r="GSE82" s="106"/>
      <c r="GSF82" s="106"/>
      <c r="GSG82" s="106"/>
      <c r="GSH82" s="106"/>
      <c r="GSI82" s="106"/>
      <c r="GSJ82" s="106"/>
      <c r="GSK82" s="106"/>
      <c r="GSL82" s="106"/>
      <c r="GSM82" s="106"/>
      <c r="GSN82" s="106"/>
      <c r="GSO82" s="106"/>
      <c r="GSP82" s="106"/>
      <c r="GSQ82" s="106"/>
      <c r="GSR82" s="106"/>
      <c r="GSS82" s="106"/>
      <c r="GST82" s="106"/>
      <c r="GSU82" s="106"/>
      <c r="GSV82" s="106"/>
      <c r="GSW82" s="106"/>
      <c r="GSX82" s="106"/>
      <c r="GSY82" s="106"/>
      <c r="GSZ82" s="106"/>
      <c r="GTA82" s="106"/>
      <c r="GTB82" s="106"/>
      <c r="GTC82" s="106"/>
      <c r="GTD82" s="106"/>
      <c r="GTE82" s="106"/>
      <c r="GTF82" s="106"/>
      <c r="GTG82" s="106"/>
      <c r="GTH82" s="106"/>
      <c r="GTI82" s="106"/>
      <c r="GTJ82" s="106"/>
      <c r="GTK82" s="106"/>
      <c r="GTL82" s="106"/>
      <c r="GTM82" s="106"/>
      <c r="GTN82" s="106"/>
      <c r="GTO82" s="106"/>
      <c r="GTP82" s="106"/>
      <c r="GTQ82" s="106"/>
      <c r="GTR82" s="106"/>
      <c r="GTS82" s="106"/>
      <c r="GTT82" s="106"/>
      <c r="GTU82" s="106"/>
      <c r="GTV82" s="106"/>
      <c r="GTW82" s="106"/>
      <c r="GTX82" s="106"/>
      <c r="GTY82" s="106"/>
      <c r="GTZ82" s="106"/>
      <c r="GUA82" s="106"/>
      <c r="GUB82" s="106"/>
      <c r="GUC82" s="106"/>
      <c r="GUD82" s="106"/>
      <c r="GUE82" s="106"/>
      <c r="GUF82" s="106"/>
      <c r="GUG82" s="106"/>
      <c r="GUH82" s="106"/>
      <c r="GUI82" s="106"/>
      <c r="GUJ82" s="106"/>
      <c r="GUK82" s="106"/>
      <c r="GUL82" s="106"/>
      <c r="GUM82" s="106"/>
      <c r="GUN82" s="106"/>
      <c r="GUO82" s="106"/>
      <c r="GUP82" s="106"/>
      <c r="GUQ82" s="106"/>
      <c r="GUR82" s="106"/>
      <c r="GUS82" s="106"/>
      <c r="GUT82" s="106"/>
      <c r="GUU82" s="106"/>
      <c r="GUV82" s="106"/>
      <c r="GUW82" s="106"/>
      <c r="GUX82" s="106"/>
      <c r="GUY82" s="106"/>
      <c r="GUZ82" s="106"/>
      <c r="GVA82" s="106"/>
      <c r="GVB82" s="106"/>
      <c r="GVC82" s="106"/>
      <c r="GVD82" s="106"/>
      <c r="GVE82" s="106"/>
      <c r="GVF82" s="106"/>
      <c r="GVG82" s="106"/>
      <c r="GVH82" s="106"/>
      <c r="GVI82" s="106"/>
      <c r="GVJ82" s="106"/>
      <c r="GVK82" s="106"/>
      <c r="GVL82" s="106"/>
      <c r="GVM82" s="106"/>
      <c r="GVN82" s="106"/>
      <c r="GVO82" s="106"/>
      <c r="GVP82" s="106"/>
      <c r="GVQ82" s="106"/>
      <c r="GVR82" s="106"/>
      <c r="GVS82" s="106"/>
      <c r="GVT82" s="106"/>
      <c r="GVU82" s="106"/>
      <c r="GVV82" s="106"/>
      <c r="GVW82" s="106"/>
      <c r="GVX82" s="106"/>
      <c r="GVY82" s="106"/>
      <c r="GVZ82" s="106"/>
      <c r="GWA82" s="106"/>
      <c r="GWB82" s="106"/>
      <c r="GWC82" s="106"/>
      <c r="GWD82" s="106"/>
      <c r="GWE82" s="106"/>
      <c r="GWF82" s="106"/>
      <c r="GWG82" s="106"/>
      <c r="GWH82" s="106"/>
      <c r="GWI82" s="106"/>
      <c r="GWJ82" s="106"/>
      <c r="GWK82" s="106"/>
      <c r="GWL82" s="106"/>
      <c r="GWM82" s="106"/>
      <c r="GWN82" s="106"/>
      <c r="GWO82" s="106"/>
      <c r="GWP82" s="106"/>
      <c r="GWQ82" s="106"/>
      <c r="GWR82" s="106"/>
      <c r="GWS82" s="106"/>
      <c r="GWT82" s="106"/>
      <c r="GWU82" s="106"/>
      <c r="GWV82" s="106"/>
      <c r="GWW82" s="106"/>
      <c r="GWX82" s="106"/>
      <c r="GWY82" s="106"/>
      <c r="GWZ82" s="106"/>
      <c r="GXA82" s="106"/>
      <c r="GXB82" s="106"/>
      <c r="GXC82" s="106"/>
      <c r="GXD82" s="106"/>
      <c r="GXE82" s="106"/>
      <c r="GXF82" s="106"/>
      <c r="GXG82" s="106"/>
      <c r="GXH82" s="106"/>
      <c r="GXI82" s="106"/>
      <c r="GXJ82" s="106"/>
      <c r="GXK82" s="106"/>
      <c r="GXL82" s="106"/>
      <c r="GXM82" s="106"/>
      <c r="GXN82" s="106"/>
      <c r="GXO82" s="106"/>
      <c r="GXP82" s="106"/>
      <c r="GXQ82" s="106"/>
      <c r="GXR82" s="106"/>
      <c r="GXS82" s="106"/>
      <c r="GXT82" s="106"/>
      <c r="GXU82" s="106"/>
      <c r="GXV82" s="106"/>
      <c r="GXW82" s="106"/>
      <c r="GXX82" s="106"/>
      <c r="GXY82" s="106"/>
      <c r="GXZ82" s="106"/>
      <c r="GYA82" s="106"/>
      <c r="GYB82" s="106"/>
      <c r="GYC82" s="106"/>
      <c r="GYD82" s="106"/>
      <c r="GYE82" s="106"/>
      <c r="GYF82" s="106"/>
      <c r="GYG82" s="106"/>
      <c r="GYH82" s="106"/>
      <c r="GYI82" s="106"/>
      <c r="GYJ82" s="106"/>
      <c r="GYK82" s="106"/>
      <c r="GYL82" s="106"/>
      <c r="GYM82" s="106"/>
      <c r="GYN82" s="106"/>
      <c r="GYO82" s="106"/>
      <c r="GYP82" s="106"/>
      <c r="GYQ82" s="106"/>
      <c r="GYR82" s="106"/>
      <c r="GYS82" s="106"/>
      <c r="GYT82" s="106"/>
      <c r="GYU82" s="106"/>
      <c r="GYV82" s="106"/>
      <c r="GYW82" s="106"/>
      <c r="GYX82" s="106"/>
      <c r="GYY82" s="106"/>
      <c r="GYZ82" s="106"/>
      <c r="GZA82" s="106"/>
      <c r="GZB82" s="106"/>
      <c r="GZC82" s="106"/>
      <c r="GZD82" s="106"/>
      <c r="GZE82" s="106"/>
      <c r="GZF82" s="106"/>
      <c r="GZG82" s="106"/>
      <c r="GZH82" s="106"/>
      <c r="GZI82" s="106"/>
      <c r="GZJ82" s="106"/>
      <c r="GZK82" s="106"/>
      <c r="GZL82" s="106"/>
      <c r="GZM82" s="106"/>
      <c r="GZN82" s="106"/>
      <c r="GZO82" s="106"/>
      <c r="GZP82" s="106"/>
      <c r="GZQ82" s="106"/>
      <c r="GZR82" s="106"/>
      <c r="GZS82" s="106"/>
      <c r="GZT82" s="106"/>
      <c r="GZU82" s="106"/>
      <c r="GZV82" s="106"/>
      <c r="GZW82" s="106"/>
      <c r="GZX82" s="106"/>
      <c r="GZY82" s="106"/>
      <c r="GZZ82" s="106"/>
      <c r="HAA82" s="106"/>
      <c r="HAB82" s="106"/>
      <c r="HAC82" s="106"/>
      <c r="HAD82" s="106"/>
      <c r="HAE82" s="106"/>
      <c r="HAF82" s="106"/>
      <c r="HAG82" s="106"/>
      <c r="HAH82" s="106"/>
      <c r="HAI82" s="106"/>
      <c r="HAJ82" s="106"/>
      <c r="HAK82" s="106"/>
      <c r="HAL82" s="106"/>
      <c r="HAM82" s="106"/>
      <c r="HAN82" s="106"/>
      <c r="HAO82" s="106"/>
      <c r="HAP82" s="106"/>
      <c r="HAQ82" s="106"/>
      <c r="HAR82" s="106"/>
      <c r="HAS82" s="106"/>
      <c r="HAT82" s="106"/>
      <c r="HAU82" s="106"/>
      <c r="HAV82" s="106"/>
      <c r="HAW82" s="106"/>
      <c r="HAX82" s="106"/>
      <c r="HAY82" s="106"/>
      <c r="HAZ82" s="106"/>
      <c r="HBA82" s="106"/>
      <c r="HBB82" s="106"/>
      <c r="HBC82" s="106"/>
      <c r="HBD82" s="106"/>
      <c r="HBE82" s="106"/>
      <c r="HBF82" s="106"/>
      <c r="HBG82" s="106"/>
      <c r="HBH82" s="106"/>
      <c r="HBI82" s="106"/>
      <c r="HBJ82" s="106"/>
      <c r="HBK82" s="106"/>
      <c r="HBL82" s="106"/>
      <c r="HBM82" s="106"/>
      <c r="HBN82" s="106"/>
      <c r="HBO82" s="106"/>
      <c r="HBP82" s="106"/>
      <c r="HBQ82" s="106"/>
      <c r="HBR82" s="106"/>
      <c r="HBS82" s="106"/>
      <c r="HBT82" s="106"/>
      <c r="HBU82" s="106"/>
      <c r="HBV82" s="106"/>
      <c r="HBW82" s="106"/>
      <c r="HBX82" s="106"/>
      <c r="HBY82" s="106"/>
      <c r="HBZ82" s="106"/>
      <c r="HCA82" s="106"/>
      <c r="HCB82" s="106"/>
      <c r="HCC82" s="106"/>
      <c r="HCD82" s="106"/>
      <c r="HCE82" s="106"/>
      <c r="HCF82" s="106"/>
      <c r="HCG82" s="106"/>
      <c r="HCH82" s="106"/>
      <c r="HCI82" s="106"/>
      <c r="HCJ82" s="106"/>
      <c r="HCK82" s="106"/>
      <c r="HCL82" s="106"/>
      <c r="HCM82" s="106"/>
      <c r="HCN82" s="106"/>
      <c r="HCO82" s="106"/>
      <c r="HCP82" s="106"/>
      <c r="HCQ82" s="106"/>
      <c r="HCR82" s="106"/>
      <c r="HCS82" s="106"/>
      <c r="HCT82" s="106"/>
      <c r="HCU82" s="106"/>
      <c r="HCV82" s="106"/>
      <c r="HCW82" s="106"/>
      <c r="HCX82" s="106"/>
      <c r="HCY82" s="106"/>
      <c r="HCZ82" s="106"/>
      <c r="HDA82" s="106"/>
      <c r="HDB82" s="106"/>
      <c r="HDC82" s="106"/>
      <c r="HDD82" s="106"/>
      <c r="HDE82" s="106"/>
      <c r="HDF82" s="106"/>
      <c r="HDG82" s="106"/>
      <c r="HDH82" s="106"/>
      <c r="HDI82" s="106"/>
      <c r="HDJ82" s="106"/>
      <c r="HDK82" s="106"/>
      <c r="HDL82" s="106"/>
      <c r="HDM82" s="106"/>
      <c r="HDN82" s="106"/>
      <c r="HDO82" s="106"/>
      <c r="HDP82" s="106"/>
      <c r="HDQ82" s="106"/>
      <c r="HDR82" s="106"/>
      <c r="HDS82" s="106"/>
      <c r="HDT82" s="106"/>
      <c r="HDU82" s="106"/>
      <c r="HDV82" s="106"/>
      <c r="HDW82" s="106"/>
      <c r="HDX82" s="106"/>
      <c r="HDY82" s="106"/>
      <c r="HDZ82" s="106"/>
      <c r="HEA82" s="106"/>
      <c r="HEB82" s="106"/>
      <c r="HEC82" s="106"/>
      <c r="HED82" s="106"/>
      <c r="HEE82" s="106"/>
      <c r="HEF82" s="106"/>
      <c r="HEG82" s="106"/>
      <c r="HEH82" s="106"/>
      <c r="HEI82" s="106"/>
      <c r="HEJ82" s="106"/>
      <c r="HEK82" s="106"/>
      <c r="HEL82" s="106"/>
      <c r="HEM82" s="106"/>
      <c r="HEN82" s="106"/>
      <c r="HEO82" s="106"/>
      <c r="HEP82" s="106"/>
      <c r="HEQ82" s="106"/>
      <c r="HER82" s="106"/>
      <c r="HES82" s="106"/>
      <c r="HET82" s="106"/>
      <c r="HEU82" s="106"/>
      <c r="HEV82" s="106"/>
      <c r="HEW82" s="106"/>
      <c r="HEX82" s="106"/>
      <c r="HEY82" s="106"/>
      <c r="HEZ82" s="106"/>
      <c r="HFA82" s="106"/>
      <c r="HFB82" s="106"/>
      <c r="HFC82" s="106"/>
      <c r="HFD82" s="106"/>
      <c r="HFE82" s="106"/>
      <c r="HFF82" s="106"/>
      <c r="HFG82" s="106"/>
      <c r="HFH82" s="106"/>
      <c r="HFI82" s="106"/>
      <c r="HFJ82" s="106"/>
      <c r="HFK82" s="106"/>
      <c r="HFL82" s="106"/>
      <c r="HFM82" s="106"/>
      <c r="HFN82" s="106"/>
      <c r="HFO82" s="106"/>
      <c r="HFP82" s="106"/>
      <c r="HFQ82" s="106"/>
      <c r="HFR82" s="106"/>
      <c r="HFS82" s="106"/>
      <c r="HFT82" s="106"/>
      <c r="HFU82" s="106"/>
      <c r="HFV82" s="106"/>
      <c r="HFW82" s="106"/>
      <c r="HFX82" s="106"/>
      <c r="HFY82" s="106"/>
      <c r="HFZ82" s="106"/>
      <c r="HGA82" s="106"/>
      <c r="HGB82" s="106"/>
      <c r="HGC82" s="106"/>
      <c r="HGD82" s="106"/>
      <c r="HGE82" s="106"/>
      <c r="HGF82" s="106"/>
      <c r="HGG82" s="106"/>
      <c r="HGH82" s="106"/>
      <c r="HGI82" s="106"/>
      <c r="HGJ82" s="106"/>
      <c r="HGK82" s="106"/>
      <c r="HGL82" s="106"/>
      <c r="HGM82" s="106"/>
      <c r="HGN82" s="106"/>
      <c r="HGO82" s="106"/>
      <c r="HGP82" s="106"/>
      <c r="HGQ82" s="106"/>
      <c r="HGR82" s="106"/>
      <c r="HGS82" s="106"/>
      <c r="HGT82" s="106"/>
      <c r="HGU82" s="106"/>
      <c r="HGV82" s="106"/>
      <c r="HGW82" s="106"/>
      <c r="HGX82" s="106"/>
      <c r="HGY82" s="106"/>
      <c r="HGZ82" s="106"/>
      <c r="HHA82" s="106"/>
      <c r="HHB82" s="106"/>
      <c r="HHC82" s="106"/>
      <c r="HHD82" s="106"/>
      <c r="HHE82" s="106"/>
      <c r="HHF82" s="106"/>
      <c r="HHG82" s="106"/>
      <c r="HHH82" s="106"/>
      <c r="HHI82" s="106"/>
      <c r="HHJ82" s="106"/>
      <c r="HHK82" s="106"/>
      <c r="HHL82" s="106"/>
      <c r="HHM82" s="106"/>
      <c r="HHN82" s="106"/>
      <c r="HHO82" s="106"/>
      <c r="HHP82" s="106"/>
      <c r="HHQ82" s="106"/>
      <c r="HHR82" s="106"/>
      <c r="HHS82" s="106"/>
      <c r="HHT82" s="106"/>
      <c r="HHU82" s="106"/>
      <c r="HHV82" s="106"/>
      <c r="HHW82" s="106"/>
      <c r="HHX82" s="106"/>
      <c r="HHY82" s="106"/>
      <c r="HHZ82" s="106"/>
      <c r="HIA82" s="106"/>
      <c r="HIB82" s="106"/>
      <c r="HIC82" s="106"/>
      <c r="HID82" s="106"/>
      <c r="HIE82" s="106"/>
      <c r="HIF82" s="106"/>
      <c r="HIG82" s="106"/>
      <c r="HIH82" s="106"/>
      <c r="HII82" s="106"/>
      <c r="HIJ82" s="106"/>
      <c r="HIK82" s="106"/>
      <c r="HIL82" s="106"/>
      <c r="HIM82" s="106"/>
      <c r="HIN82" s="106"/>
      <c r="HIO82" s="106"/>
      <c r="HIP82" s="106"/>
      <c r="HIQ82" s="106"/>
      <c r="HIR82" s="106"/>
      <c r="HIS82" s="106"/>
      <c r="HIT82" s="106"/>
      <c r="HIU82" s="106"/>
      <c r="HIV82" s="106"/>
      <c r="HIW82" s="106"/>
      <c r="HIX82" s="106"/>
      <c r="HIY82" s="106"/>
      <c r="HIZ82" s="106"/>
      <c r="HJA82" s="106"/>
      <c r="HJB82" s="106"/>
      <c r="HJC82" s="106"/>
      <c r="HJD82" s="106"/>
      <c r="HJE82" s="106"/>
      <c r="HJF82" s="106"/>
      <c r="HJG82" s="106"/>
      <c r="HJH82" s="106"/>
      <c r="HJI82" s="106"/>
      <c r="HJJ82" s="106"/>
      <c r="HJK82" s="106"/>
      <c r="HJL82" s="106"/>
      <c r="HJM82" s="106"/>
      <c r="HJN82" s="106"/>
      <c r="HJO82" s="106"/>
      <c r="HJP82" s="106"/>
      <c r="HJQ82" s="106"/>
      <c r="HJR82" s="106"/>
      <c r="HJS82" s="106"/>
      <c r="HJT82" s="106"/>
      <c r="HJU82" s="106"/>
      <c r="HJV82" s="106"/>
      <c r="HJW82" s="106"/>
      <c r="HJX82" s="106"/>
      <c r="HJY82" s="106"/>
      <c r="HJZ82" s="106"/>
      <c r="HKA82" s="106"/>
      <c r="HKB82" s="106"/>
      <c r="HKC82" s="106"/>
      <c r="HKD82" s="106"/>
      <c r="HKE82" s="106"/>
      <c r="HKF82" s="106"/>
      <c r="HKG82" s="106"/>
      <c r="HKH82" s="106"/>
      <c r="HKI82" s="106"/>
      <c r="HKJ82" s="106"/>
      <c r="HKK82" s="106"/>
      <c r="HKL82" s="106"/>
      <c r="HKM82" s="106"/>
      <c r="HKN82" s="106"/>
      <c r="HKO82" s="106"/>
      <c r="HKP82" s="106"/>
      <c r="HKQ82" s="106"/>
      <c r="HKR82" s="106"/>
      <c r="HKS82" s="106"/>
      <c r="HKT82" s="106"/>
      <c r="HKU82" s="106"/>
      <c r="HKV82" s="106"/>
      <c r="HKW82" s="106"/>
      <c r="HKX82" s="106"/>
      <c r="HKY82" s="106"/>
      <c r="HKZ82" s="106"/>
      <c r="HLA82" s="106"/>
      <c r="HLB82" s="106"/>
      <c r="HLC82" s="106"/>
      <c r="HLD82" s="106"/>
      <c r="HLE82" s="106"/>
      <c r="HLF82" s="106"/>
      <c r="HLG82" s="106"/>
      <c r="HLH82" s="106"/>
      <c r="HLI82" s="106"/>
      <c r="HLJ82" s="106"/>
      <c r="HLK82" s="106"/>
      <c r="HLL82" s="106"/>
      <c r="HLM82" s="106"/>
      <c r="HLN82" s="106"/>
      <c r="HLO82" s="106"/>
      <c r="HLP82" s="106"/>
      <c r="HLQ82" s="106"/>
      <c r="HLR82" s="106"/>
      <c r="HLS82" s="106"/>
      <c r="HLT82" s="106"/>
      <c r="HLU82" s="106"/>
      <c r="HLV82" s="106"/>
      <c r="HLW82" s="106"/>
      <c r="HLX82" s="106"/>
      <c r="HLY82" s="106"/>
      <c r="HLZ82" s="106"/>
      <c r="HMA82" s="106"/>
      <c r="HMB82" s="106"/>
      <c r="HMC82" s="106"/>
      <c r="HMD82" s="106"/>
      <c r="HME82" s="106"/>
      <c r="HMF82" s="106"/>
      <c r="HMG82" s="106"/>
      <c r="HMH82" s="106"/>
      <c r="HMI82" s="106"/>
      <c r="HMJ82" s="106"/>
      <c r="HMK82" s="106"/>
      <c r="HML82" s="106"/>
      <c r="HMM82" s="106"/>
      <c r="HMN82" s="106"/>
      <c r="HMO82" s="106"/>
      <c r="HMP82" s="106"/>
      <c r="HMQ82" s="106"/>
      <c r="HMR82" s="106"/>
      <c r="HMS82" s="106"/>
      <c r="HMT82" s="106"/>
      <c r="HMU82" s="106"/>
      <c r="HMV82" s="106"/>
      <c r="HMW82" s="106"/>
      <c r="HMX82" s="106"/>
      <c r="HMY82" s="106"/>
      <c r="HMZ82" s="106"/>
      <c r="HNA82" s="106"/>
      <c r="HNB82" s="106"/>
      <c r="HNC82" s="106"/>
      <c r="HND82" s="106"/>
      <c r="HNE82" s="106"/>
      <c r="HNF82" s="106"/>
      <c r="HNG82" s="106"/>
      <c r="HNH82" s="106"/>
      <c r="HNI82" s="106"/>
      <c r="HNJ82" s="106"/>
      <c r="HNK82" s="106"/>
      <c r="HNL82" s="106"/>
      <c r="HNM82" s="106"/>
      <c r="HNN82" s="106"/>
      <c r="HNO82" s="106"/>
      <c r="HNP82" s="106"/>
      <c r="HNQ82" s="106"/>
      <c r="HNR82" s="106"/>
      <c r="HNS82" s="106"/>
      <c r="HNT82" s="106"/>
      <c r="HNU82" s="106"/>
      <c r="HNV82" s="106"/>
      <c r="HNW82" s="106"/>
      <c r="HNX82" s="106"/>
      <c r="HNY82" s="106"/>
      <c r="HNZ82" s="106"/>
      <c r="HOA82" s="106"/>
      <c r="HOB82" s="106"/>
      <c r="HOC82" s="106"/>
      <c r="HOD82" s="106"/>
      <c r="HOE82" s="106"/>
      <c r="HOF82" s="106"/>
      <c r="HOG82" s="106"/>
      <c r="HOH82" s="106"/>
      <c r="HOI82" s="106"/>
      <c r="HOJ82" s="106"/>
      <c r="HOK82" s="106"/>
      <c r="HOL82" s="106"/>
      <c r="HOM82" s="106"/>
      <c r="HON82" s="106"/>
      <c r="HOO82" s="106"/>
      <c r="HOP82" s="106"/>
      <c r="HOQ82" s="106"/>
      <c r="HOR82" s="106"/>
      <c r="HOS82" s="106"/>
      <c r="HOT82" s="106"/>
      <c r="HOU82" s="106"/>
      <c r="HOV82" s="106"/>
      <c r="HOW82" s="106"/>
      <c r="HOX82" s="106"/>
      <c r="HOY82" s="106"/>
      <c r="HOZ82" s="106"/>
      <c r="HPA82" s="106"/>
      <c r="HPB82" s="106"/>
      <c r="HPC82" s="106"/>
      <c r="HPD82" s="106"/>
      <c r="HPE82" s="106"/>
      <c r="HPF82" s="106"/>
      <c r="HPG82" s="106"/>
      <c r="HPH82" s="106"/>
      <c r="HPI82" s="106"/>
      <c r="HPJ82" s="106"/>
      <c r="HPK82" s="106"/>
      <c r="HPL82" s="106"/>
      <c r="HPM82" s="106"/>
      <c r="HPN82" s="106"/>
      <c r="HPO82" s="106"/>
      <c r="HPP82" s="106"/>
      <c r="HPQ82" s="106"/>
      <c r="HPR82" s="106"/>
      <c r="HPS82" s="106"/>
      <c r="HPT82" s="106"/>
      <c r="HPU82" s="106"/>
      <c r="HPV82" s="106"/>
      <c r="HPW82" s="106"/>
      <c r="HPX82" s="106"/>
      <c r="HPY82" s="106"/>
      <c r="HPZ82" s="106"/>
      <c r="HQA82" s="106"/>
      <c r="HQB82" s="106"/>
      <c r="HQC82" s="106"/>
      <c r="HQD82" s="106"/>
      <c r="HQE82" s="106"/>
      <c r="HQF82" s="106"/>
      <c r="HQG82" s="106"/>
      <c r="HQH82" s="106"/>
      <c r="HQI82" s="106"/>
      <c r="HQJ82" s="106"/>
      <c r="HQK82" s="106"/>
      <c r="HQL82" s="106"/>
      <c r="HQM82" s="106"/>
      <c r="HQN82" s="106"/>
      <c r="HQO82" s="106"/>
      <c r="HQP82" s="106"/>
      <c r="HQQ82" s="106"/>
      <c r="HQR82" s="106"/>
      <c r="HQS82" s="106"/>
      <c r="HQT82" s="106"/>
      <c r="HQU82" s="106"/>
      <c r="HQV82" s="106"/>
      <c r="HQW82" s="106"/>
      <c r="HQX82" s="106"/>
      <c r="HQY82" s="106"/>
      <c r="HQZ82" s="106"/>
      <c r="HRA82" s="106"/>
      <c r="HRB82" s="106"/>
      <c r="HRC82" s="106"/>
      <c r="HRD82" s="106"/>
      <c r="HRE82" s="106"/>
      <c r="HRF82" s="106"/>
      <c r="HRG82" s="106"/>
      <c r="HRH82" s="106"/>
      <c r="HRI82" s="106"/>
      <c r="HRJ82" s="106"/>
      <c r="HRK82" s="106"/>
      <c r="HRL82" s="106"/>
      <c r="HRM82" s="106"/>
      <c r="HRN82" s="106"/>
      <c r="HRO82" s="106"/>
      <c r="HRP82" s="106"/>
      <c r="HRQ82" s="106"/>
      <c r="HRR82" s="106"/>
      <c r="HRS82" s="106"/>
      <c r="HRT82" s="106"/>
      <c r="HRU82" s="106"/>
      <c r="HRV82" s="106"/>
      <c r="HRW82" s="106"/>
      <c r="HRX82" s="106"/>
      <c r="HRY82" s="106"/>
      <c r="HRZ82" s="106"/>
      <c r="HSA82" s="106"/>
      <c r="HSB82" s="106"/>
      <c r="HSC82" s="106"/>
      <c r="HSD82" s="106"/>
      <c r="HSE82" s="106"/>
      <c r="HSF82" s="106"/>
      <c r="HSG82" s="106"/>
      <c r="HSH82" s="106"/>
      <c r="HSI82" s="106"/>
      <c r="HSJ82" s="106"/>
      <c r="HSK82" s="106"/>
      <c r="HSL82" s="106"/>
      <c r="HSM82" s="106"/>
      <c r="HSN82" s="106"/>
      <c r="HSO82" s="106"/>
      <c r="HSP82" s="106"/>
      <c r="HSQ82" s="106"/>
      <c r="HSR82" s="106"/>
      <c r="HSS82" s="106"/>
      <c r="HST82" s="106"/>
      <c r="HSU82" s="106"/>
      <c r="HSV82" s="106"/>
      <c r="HSW82" s="106"/>
      <c r="HSX82" s="106"/>
      <c r="HSY82" s="106"/>
      <c r="HSZ82" s="106"/>
      <c r="HTA82" s="106"/>
      <c r="HTB82" s="106"/>
      <c r="HTC82" s="106"/>
      <c r="HTD82" s="106"/>
      <c r="HTE82" s="106"/>
      <c r="HTF82" s="106"/>
      <c r="HTG82" s="106"/>
      <c r="HTH82" s="106"/>
      <c r="HTI82" s="106"/>
      <c r="HTJ82" s="106"/>
      <c r="HTK82" s="106"/>
      <c r="HTL82" s="106"/>
      <c r="HTM82" s="106"/>
      <c r="HTN82" s="106"/>
      <c r="HTO82" s="106"/>
      <c r="HTP82" s="106"/>
      <c r="HTQ82" s="106"/>
      <c r="HTR82" s="106"/>
      <c r="HTS82" s="106"/>
      <c r="HTT82" s="106"/>
      <c r="HTU82" s="106"/>
      <c r="HTV82" s="106"/>
      <c r="HTW82" s="106"/>
      <c r="HTX82" s="106"/>
      <c r="HTY82" s="106"/>
      <c r="HTZ82" s="106"/>
      <c r="HUA82" s="106"/>
      <c r="HUB82" s="106"/>
      <c r="HUC82" s="106"/>
      <c r="HUD82" s="106"/>
      <c r="HUE82" s="106"/>
      <c r="HUF82" s="106"/>
      <c r="HUG82" s="106"/>
      <c r="HUH82" s="106"/>
      <c r="HUI82" s="106"/>
      <c r="HUJ82" s="106"/>
      <c r="HUK82" s="106"/>
      <c r="HUL82" s="106"/>
      <c r="HUM82" s="106"/>
      <c r="HUN82" s="106"/>
      <c r="HUO82" s="106"/>
      <c r="HUP82" s="106"/>
      <c r="HUQ82" s="106"/>
      <c r="HUR82" s="106"/>
      <c r="HUS82" s="106"/>
      <c r="HUT82" s="106"/>
      <c r="HUU82" s="106"/>
      <c r="HUV82" s="106"/>
      <c r="HUW82" s="106"/>
      <c r="HUX82" s="106"/>
      <c r="HUY82" s="106"/>
      <c r="HUZ82" s="106"/>
      <c r="HVA82" s="106"/>
      <c r="HVB82" s="106"/>
      <c r="HVC82" s="106"/>
      <c r="HVD82" s="106"/>
      <c r="HVE82" s="106"/>
      <c r="HVF82" s="106"/>
      <c r="HVG82" s="106"/>
      <c r="HVH82" s="106"/>
      <c r="HVI82" s="106"/>
      <c r="HVJ82" s="106"/>
      <c r="HVK82" s="106"/>
      <c r="HVL82" s="106"/>
      <c r="HVM82" s="106"/>
      <c r="HVN82" s="106"/>
      <c r="HVO82" s="106"/>
      <c r="HVP82" s="106"/>
      <c r="HVQ82" s="106"/>
      <c r="HVR82" s="106"/>
      <c r="HVS82" s="106"/>
      <c r="HVT82" s="106"/>
      <c r="HVU82" s="106"/>
      <c r="HVV82" s="106"/>
      <c r="HVW82" s="106"/>
      <c r="HVX82" s="106"/>
      <c r="HVY82" s="106"/>
      <c r="HVZ82" s="106"/>
      <c r="HWA82" s="106"/>
      <c r="HWB82" s="106"/>
      <c r="HWC82" s="106"/>
      <c r="HWD82" s="106"/>
      <c r="HWE82" s="106"/>
      <c r="HWF82" s="106"/>
      <c r="HWG82" s="106"/>
      <c r="HWH82" s="106"/>
      <c r="HWI82" s="106"/>
      <c r="HWJ82" s="106"/>
      <c r="HWK82" s="106"/>
      <c r="HWL82" s="106"/>
      <c r="HWM82" s="106"/>
      <c r="HWN82" s="106"/>
      <c r="HWO82" s="106"/>
      <c r="HWP82" s="106"/>
      <c r="HWQ82" s="106"/>
      <c r="HWR82" s="106"/>
      <c r="HWS82" s="106"/>
      <c r="HWT82" s="106"/>
      <c r="HWU82" s="106"/>
      <c r="HWV82" s="106"/>
      <c r="HWW82" s="106"/>
      <c r="HWX82" s="106"/>
      <c r="HWY82" s="106"/>
      <c r="HWZ82" s="106"/>
      <c r="HXA82" s="106"/>
      <c r="HXB82" s="106"/>
      <c r="HXC82" s="106"/>
      <c r="HXD82" s="106"/>
      <c r="HXE82" s="106"/>
      <c r="HXF82" s="106"/>
      <c r="HXG82" s="106"/>
      <c r="HXH82" s="106"/>
      <c r="HXI82" s="106"/>
      <c r="HXJ82" s="106"/>
      <c r="HXK82" s="106"/>
      <c r="HXL82" s="106"/>
      <c r="HXM82" s="106"/>
      <c r="HXN82" s="106"/>
      <c r="HXO82" s="106"/>
      <c r="HXP82" s="106"/>
      <c r="HXQ82" s="106"/>
      <c r="HXR82" s="106"/>
      <c r="HXS82" s="106"/>
      <c r="HXT82" s="106"/>
      <c r="HXU82" s="106"/>
      <c r="HXV82" s="106"/>
      <c r="HXW82" s="106"/>
      <c r="HXX82" s="106"/>
      <c r="HXY82" s="106"/>
      <c r="HXZ82" s="106"/>
      <c r="HYA82" s="106"/>
      <c r="HYB82" s="106"/>
      <c r="HYC82" s="106"/>
      <c r="HYD82" s="106"/>
      <c r="HYE82" s="106"/>
      <c r="HYF82" s="106"/>
      <c r="HYG82" s="106"/>
      <c r="HYH82" s="106"/>
      <c r="HYI82" s="106"/>
      <c r="HYJ82" s="106"/>
      <c r="HYK82" s="106"/>
      <c r="HYL82" s="106"/>
      <c r="HYM82" s="106"/>
      <c r="HYN82" s="106"/>
      <c r="HYO82" s="106"/>
      <c r="HYP82" s="106"/>
      <c r="HYQ82" s="106"/>
      <c r="HYR82" s="106"/>
      <c r="HYS82" s="106"/>
      <c r="HYT82" s="106"/>
      <c r="HYU82" s="106"/>
      <c r="HYV82" s="106"/>
      <c r="HYW82" s="106"/>
      <c r="HYX82" s="106"/>
      <c r="HYY82" s="106"/>
      <c r="HYZ82" s="106"/>
      <c r="HZA82" s="106"/>
      <c r="HZB82" s="106"/>
      <c r="HZC82" s="106"/>
      <c r="HZD82" s="106"/>
      <c r="HZE82" s="106"/>
      <c r="HZF82" s="106"/>
      <c r="HZG82" s="106"/>
      <c r="HZH82" s="106"/>
      <c r="HZI82" s="106"/>
      <c r="HZJ82" s="106"/>
      <c r="HZK82" s="106"/>
      <c r="HZL82" s="106"/>
      <c r="HZM82" s="106"/>
      <c r="HZN82" s="106"/>
      <c r="HZO82" s="106"/>
      <c r="HZP82" s="106"/>
      <c r="HZQ82" s="106"/>
      <c r="HZR82" s="106"/>
      <c r="HZS82" s="106"/>
      <c r="HZT82" s="106"/>
      <c r="HZU82" s="106"/>
      <c r="HZV82" s="106"/>
      <c r="HZW82" s="106"/>
      <c r="HZX82" s="106"/>
      <c r="HZY82" s="106"/>
      <c r="HZZ82" s="106"/>
      <c r="IAA82" s="106"/>
      <c r="IAB82" s="106"/>
      <c r="IAC82" s="106"/>
      <c r="IAD82" s="106"/>
      <c r="IAE82" s="106"/>
      <c r="IAF82" s="106"/>
      <c r="IAG82" s="106"/>
      <c r="IAH82" s="106"/>
      <c r="IAI82" s="106"/>
      <c r="IAJ82" s="106"/>
      <c r="IAK82" s="106"/>
      <c r="IAL82" s="106"/>
      <c r="IAM82" s="106"/>
      <c r="IAN82" s="106"/>
      <c r="IAO82" s="106"/>
      <c r="IAP82" s="106"/>
      <c r="IAQ82" s="106"/>
      <c r="IAR82" s="106"/>
      <c r="IAS82" s="106"/>
      <c r="IAT82" s="106"/>
      <c r="IAU82" s="106"/>
      <c r="IAV82" s="106"/>
      <c r="IAW82" s="106"/>
      <c r="IAX82" s="106"/>
      <c r="IAY82" s="106"/>
      <c r="IAZ82" s="106"/>
      <c r="IBA82" s="106"/>
      <c r="IBB82" s="106"/>
      <c r="IBC82" s="106"/>
      <c r="IBD82" s="106"/>
      <c r="IBE82" s="106"/>
      <c r="IBF82" s="106"/>
      <c r="IBG82" s="106"/>
      <c r="IBH82" s="106"/>
      <c r="IBI82" s="106"/>
      <c r="IBJ82" s="106"/>
      <c r="IBK82" s="106"/>
      <c r="IBL82" s="106"/>
      <c r="IBM82" s="106"/>
      <c r="IBN82" s="106"/>
      <c r="IBO82" s="106"/>
      <c r="IBP82" s="106"/>
      <c r="IBQ82" s="106"/>
      <c r="IBR82" s="106"/>
      <c r="IBS82" s="106"/>
      <c r="IBT82" s="106"/>
      <c r="IBU82" s="106"/>
      <c r="IBV82" s="106"/>
      <c r="IBW82" s="106"/>
      <c r="IBX82" s="106"/>
      <c r="IBY82" s="106"/>
      <c r="IBZ82" s="106"/>
      <c r="ICA82" s="106"/>
      <c r="ICB82" s="106"/>
      <c r="ICC82" s="106"/>
      <c r="ICD82" s="106"/>
      <c r="ICE82" s="106"/>
      <c r="ICF82" s="106"/>
      <c r="ICG82" s="106"/>
      <c r="ICH82" s="106"/>
      <c r="ICI82" s="106"/>
      <c r="ICJ82" s="106"/>
      <c r="ICK82" s="106"/>
      <c r="ICL82" s="106"/>
      <c r="ICM82" s="106"/>
      <c r="ICN82" s="106"/>
      <c r="ICO82" s="106"/>
      <c r="ICP82" s="106"/>
      <c r="ICQ82" s="106"/>
      <c r="ICR82" s="106"/>
      <c r="ICS82" s="106"/>
      <c r="ICT82" s="106"/>
      <c r="ICU82" s="106"/>
      <c r="ICV82" s="106"/>
      <c r="ICW82" s="106"/>
      <c r="ICX82" s="106"/>
      <c r="ICY82" s="106"/>
      <c r="ICZ82" s="106"/>
      <c r="IDA82" s="106"/>
      <c r="IDB82" s="106"/>
      <c r="IDC82" s="106"/>
      <c r="IDD82" s="106"/>
      <c r="IDE82" s="106"/>
      <c r="IDF82" s="106"/>
      <c r="IDG82" s="106"/>
      <c r="IDH82" s="106"/>
      <c r="IDI82" s="106"/>
      <c r="IDJ82" s="106"/>
      <c r="IDK82" s="106"/>
      <c r="IDL82" s="106"/>
      <c r="IDM82" s="106"/>
      <c r="IDN82" s="106"/>
      <c r="IDO82" s="106"/>
      <c r="IDP82" s="106"/>
      <c r="IDQ82" s="106"/>
      <c r="IDR82" s="106"/>
      <c r="IDS82" s="106"/>
      <c r="IDT82" s="106"/>
      <c r="IDU82" s="106"/>
      <c r="IDV82" s="106"/>
      <c r="IDW82" s="106"/>
      <c r="IDX82" s="106"/>
      <c r="IDY82" s="106"/>
      <c r="IDZ82" s="106"/>
      <c r="IEA82" s="106"/>
      <c r="IEB82" s="106"/>
      <c r="IEC82" s="106"/>
      <c r="IED82" s="106"/>
      <c r="IEE82" s="106"/>
      <c r="IEF82" s="106"/>
      <c r="IEG82" s="106"/>
      <c r="IEH82" s="106"/>
      <c r="IEI82" s="106"/>
      <c r="IEJ82" s="106"/>
      <c r="IEK82" s="106"/>
      <c r="IEL82" s="106"/>
      <c r="IEM82" s="106"/>
      <c r="IEN82" s="106"/>
      <c r="IEO82" s="106"/>
      <c r="IEP82" s="106"/>
      <c r="IEQ82" s="106"/>
      <c r="IER82" s="106"/>
      <c r="IES82" s="106"/>
      <c r="IET82" s="106"/>
      <c r="IEU82" s="106"/>
      <c r="IEV82" s="106"/>
      <c r="IEW82" s="106"/>
      <c r="IEX82" s="106"/>
      <c r="IEY82" s="106"/>
      <c r="IEZ82" s="106"/>
      <c r="IFA82" s="106"/>
      <c r="IFB82" s="106"/>
      <c r="IFC82" s="106"/>
      <c r="IFD82" s="106"/>
      <c r="IFE82" s="106"/>
      <c r="IFF82" s="106"/>
      <c r="IFG82" s="106"/>
      <c r="IFH82" s="106"/>
      <c r="IFI82" s="106"/>
      <c r="IFJ82" s="106"/>
      <c r="IFK82" s="106"/>
      <c r="IFL82" s="106"/>
      <c r="IFM82" s="106"/>
      <c r="IFN82" s="106"/>
      <c r="IFO82" s="106"/>
      <c r="IFP82" s="106"/>
      <c r="IFQ82" s="106"/>
      <c r="IFR82" s="106"/>
      <c r="IFS82" s="106"/>
      <c r="IFT82" s="106"/>
      <c r="IFU82" s="106"/>
      <c r="IFV82" s="106"/>
      <c r="IFW82" s="106"/>
      <c r="IFX82" s="106"/>
      <c r="IFY82" s="106"/>
      <c r="IFZ82" s="106"/>
      <c r="IGA82" s="106"/>
      <c r="IGB82" s="106"/>
      <c r="IGC82" s="106"/>
      <c r="IGD82" s="106"/>
      <c r="IGE82" s="106"/>
      <c r="IGF82" s="106"/>
      <c r="IGG82" s="106"/>
      <c r="IGH82" s="106"/>
      <c r="IGI82" s="106"/>
      <c r="IGJ82" s="106"/>
      <c r="IGK82" s="106"/>
      <c r="IGL82" s="106"/>
      <c r="IGM82" s="106"/>
      <c r="IGN82" s="106"/>
      <c r="IGO82" s="106"/>
      <c r="IGP82" s="106"/>
      <c r="IGQ82" s="106"/>
      <c r="IGR82" s="106"/>
      <c r="IGS82" s="106"/>
      <c r="IGT82" s="106"/>
      <c r="IGU82" s="106"/>
      <c r="IGV82" s="106"/>
      <c r="IGW82" s="106"/>
      <c r="IGX82" s="106"/>
      <c r="IGY82" s="106"/>
      <c r="IGZ82" s="106"/>
      <c r="IHA82" s="106"/>
      <c r="IHB82" s="106"/>
      <c r="IHC82" s="106"/>
      <c r="IHD82" s="106"/>
      <c r="IHE82" s="106"/>
      <c r="IHF82" s="106"/>
      <c r="IHG82" s="106"/>
      <c r="IHH82" s="106"/>
      <c r="IHI82" s="106"/>
      <c r="IHJ82" s="106"/>
      <c r="IHK82" s="106"/>
      <c r="IHL82" s="106"/>
      <c r="IHM82" s="106"/>
      <c r="IHN82" s="106"/>
      <c r="IHO82" s="106"/>
      <c r="IHP82" s="106"/>
      <c r="IHQ82" s="106"/>
      <c r="IHR82" s="106"/>
      <c r="IHS82" s="106"/>
      <c r="IHT82" s="106"/>
      <c r="IHU82" s="106"/>
      <c r="IHV82" s="106"/>
      <c r="IHW82" s="106"/>
      <c r="IHX82" s="106"/>
      <c r="IHY82" s="106"/>
      <c r="IHZ82" s="106"/>
      <c r="IIA82" s="106"/>
      <c r="IIB82" s="106"/>
      <c r="IIC82" s="106"/>
      <c r="IID82" s="106"/>
      <c r="IIE82" s="106"/>
      <c r="IIF82" s="106"/>
      <c r="IIG82" s="106"/>
      <c r="IIH82" s="106"/>
      <c r="III82" s="106"/>
      <c r="IIJ82" s="106"/>
      <c r="IIK82" s="106"/>
      <c r="IIL82" s="106"/>
      <c r="IIM82" s="106"/>
      <c r="IIN82" s="106"/>
      <c r="IIO82" s="106"/>
      <c r="IIP82" s="106"/>
      <c r="IIQ82" s="106"/>
      <c r="IIR82" s="106"/>
      <c r="IIS82" s="106"/>
      <c r="IIT82" s="106"/>
      <c r="IIU82" s="106"/>
      <c r="IIV82" s="106"/>
      <c r="IIW82" s="106"/>
      <c r="IIX82" s="106"/>
      <c r="IIY82" s="106"/>
      <c r="IIZ82" s="106"/>
      <c r="IJA82" s="106"/>
      <c r="IJB82" s="106"/>
      <c r="IJC82" s="106"/>
      <c r="IJD82" s="106"/>
      <c r="IJE82" s="106"/>
      <c r="IJF82" s="106"/>
      <c r="IJG82" s="106"/>
      <c r="IJH82" s="106"/>
      <c r="IJI82" s="106"/>
      <c r="IJJ82" s="106"/>
      <c r="IJK82" s="106"/>
      <c r="IJL82" s="106"/>
      <c r="IJM82" s="106"/>
      <c r="IJN82" s="106"/>
      <c r="IJO82" s="106"/>
      <c r="IJP82" s="106"/>
      <c r="IJQ82" s="106"/>
      <c r="IJR82" s="106"/>
      <c r="IJS82" s="106"/>
      <c r="IJT82" s="106"/>
      <c r="IJU82" s="106"/>
      <c r="IJV82" s="106"/>
      <c r="IJW82" s="106"/>
      <c r="IJX82" s="106"/>
      <c r="IJY82" s="106"/>
      <c r="IJZ82" s="106"/>
      <c r="IKA82" s="106"/>
      <c r="IKB82" s="106"/>
      <c r="IKC82" s="106"/>
      <c r="IKD82" s="106"/>
      <c r="IKE82" s="106"/>
      <c r="IKF82" s="106"/>
      <c r="IKG82" s="106"/>
      <c r="IKH82" s="106"/>
      <c r="IKI82" s="106"/>
      <c r="IKJ82" s="106"/>
      <c r="IKK82" s="106"/>
      <c r="IKL82" s="106"/>
      <c r="IKM82" s="106"/>
      <c r="IKN82" s="106"/>
      <c r="IKO82" s="106"/>
      <c r="IKP82" s="106"/>
      <c r="IKQ82" s="106"/>
      <c r="IKR82" s="106"/>
      <c r="IKS82" s="106"/>
      <c r="IKT82" s="106"/>
      <c r="IKU82" s="106"/>
      <c r="IKV82" s="106"/>
      <c r="IKW82" s="106"/>
      <c r="IKX82" s="106"/>
      <c r="IKY82" s="106"/>
      <c r="IKZ82" s="106"/>
      <c r="ILA82" s="106"/>
      <c r="ILB82" s="106"/>
      <c r="ILC82" s="106"/>
      <c r="ILD82" s="106"/>
      <c r="ILE82" s="106"/>
      <c r="ILF82" s="106"/>
      <c r="ILG82" s="106"/>
      <c r="ILH82" s="106"/>
      <c r="ILI82" s="106"/>
      <c r="ILJ82" s="106"/>
      <c r="ILK82" s="106"/>
      <c r="ILL82" s="106"/>
      <c r="ILM82" s="106"/>
      <c r="ILN82" s="106"/>
      <c r="ILO82" s="106"/>
      <c r="ILP82" s="106"/>
      <c r="ILQ82" s="106"/>
      <c r="ILR82" s="106"/>
      <c r="ILS82" s="106"/>
      <c r="ILT82" s="106"/>
      <c r="ILU82" s="106"/>
      <c r="ILV82" s="106"/>
      <c r="ILW82" s="106"/>
      <c r="ILX82" s="106"/>
      <c r="ILY82" s="106"/>
      <c r="ILZ82" s="106"/>
      <c r="IMA82" s="106"/>
      <c r="IMB82" s="106"/>
      <c r="IMC82" s="106"/>
      <c r="IMD82" s="106"/>
      <c r="IME82" s="106"/>
      <c r="IMF82" s="106"/>
      <c r="IMG82" s="106"/>
      <c r="IMH82" s="106"/>
      <c r="IMI82" s="106"/>
      <c r="IMJ82" s="106"/>
      <c r="IMK82" s="106"/>
      <c r="IML82" s="106"/>
      <c r="IMM82" s="106"/>
      <c r="IMN82" s="106"/>
      <c r="IMO82" s="106"/>
      <c r="IMP82" s="106"/>
      <c r="IMQ82" s="106"/>
      <c r="IMR82" s="106"/>
      <c r="IMS82" s="106"/>
      <c r="IMT82" s="106"/>
      <c r="IMU82" s="106"/>
      <c r="IMV82" s="106"/>
      <c r="IMW82" s="106"/>
      <c r="IMX82" s="106"/>
      <c r="IMY82" s="106"/>
      <c r="IMZ82" s="106"/>
      <c r="INA82" s="106"/>
      <c r="INB82" s="106"/>
      <c r="INC82" s="106"/>
      <c r="IND82" s="106"/>
      <c r="INE82" s="106"/>
      <c r="INF82" s="106"/>
      <c r="ING82" s="106"/>
      <c r="INH82" s="106"/>
      <c r="INI82" s="106"/>
      <c r="INJ82" s="106"/>
      <c r="INK82" s="106"/>
      <c r="INL82" s="106"/>
      <c r="INM82" s="106"/>
      <c r="INN82" s="106"/>
      <c r="INO82" s="106"/>
      <c r="INP82" s="106"/>
      <c r="INQ82" s="106"/>
      <c r="INR82" s="106"/>
      <c r="INS82" s="106"/>
      <c r="INT82" s="106"/>
      <c r="INU82" s="106"/>
      <c r="INV82" s="106"/>
      <c r="INW82" s="106"/>
      <c r="INX82" s="106"/>
      <c r="INY82" s="106"/>
      <c r="INZ82" s="106"/>
      <c r="IOA82" s="106"/>
      <c r="IOB82" s="106"/>
      <c r="IOC82" s="106"/>
      <c r="IOD82" s="106"/>
      <c r="IOE82" s="106"/>
      <c r="IOF82" s="106"/>
      <c r="IOG82" s="106"/>
      <c r="IOH82" s="106"/>
      <c r="IOI82" s="106"/>
      <c r="IOJ82" s="106"/>
      <c r="IOK82" s="106"/>
      <c r="IOL82" s="106"/>
      <c r="IOM82" s="106"/>
      <c r="ION82" s="106"/>
      <c r="IOO82" s="106"/>
      <c r="IOP82" s="106"/>
      <c r="IOQ82" s="106"/>
      <c r="IOR82" s="106"/>
      <c r="IOS82" s="106"/>
      <c r="IOT82" s="106"/>
      <c r="IOU82" s="106"/>
      <c r="IOV82" s="106"/>
      <c r="IOW82" s="106"/>
      <c r="IOX82" s="106"/>
      <c r="IOY82" s="106"/>
      <c r="IOZ82" s="106"/>
      <c r="IPA82" s="106"/>
      <c r="IPB82" s="106"/>
      <c r="IPC82" s="106"/>
      <c r="IPD82" s="106"/>
      <c r="IPE82" s="106"/>
      <c r="IPF82" s="106"/>
      <c r="IPG82" s="106"/>
      <c r="IPH82" s="106"/>
      <c r="IPI82" s="106"/>
      <c r="IPJ82" s="106"/>
      <c r="IPK82" s="106"/>
      <c r="IPL82" s="106"/>
      <c r="IPM82" s="106"/>
      <c r="IPN82" s="106"/>
      <c r="IPO82" s="106"/>
      <c r="IPP82" s="106"/>
      <c r="IPQ82" s="106"/>
      <c r="IPR82" s="106"/>
      <c r="IPS82" s="106"/>
      <c r="IPT82" s="106"/>
      <c r="IPU82" s="106"/>
      <c r="IPV82" s="106"/>
      <c r="IPW82" s="106"/>
      <c r="IPX82" s="106"/>
      <c r="IPY82" s="106"/>
      <c r="IPZ82" s="106"/>
      <c r="IQA82" s="106"/>
      <c r="IQB82" s="106"/>
      <c r="IQC82" s="106"/>
      <c r="IQD82" s="106"/>
      <c r="IQE82" s="106"/>
      <c r="IQF82" s="106"/>
      <c r="IQG82" s="106"/>
      <c r="IQH82" s="106"/>
      <c r="IQI82" s="106"/>
      <c r="IQJ82" s="106"/>
      <c r="IQK82" s="106"/>
      <c r="IQL82" s="106"/>
      <c r="IQM82" s="106"/>
      <c r="IQN82" s="106"/>
      <c r="IQO82" s="106"/>
      <c r="IQP82" s="106"/>
      <c r="IQQ82" s="106"/>
      <c r="IQR82" s="106"/>
      <c r="IQS82" s="106"/>
      <c r="IQT82" s="106"/>
      <c r="IQU82" s="106"/>
      <c r="IQV82" s="106"/>
      <c r="IQW82" s="106"/>
      <c r="IQX82" s="106"/>
      <c r="IQY82" s="106"/>
      <c r="IQZ82" s="106"/>
      <c r="IRA82" s="106"/>
      <c r="IRB82" s="106"/>
      <c r="IRC82" s="106"/>
      <c r="IRD82" s="106"/>
      <c r="IRE82" s="106"/>
      <c r="IRF82" s="106"/>
      <c r="IRG82" s="106"/>
      <c r="IRH82" s="106"/>
      <c r="IRI82" s="106"/>
      <c r="IRJ82" s="106"/>
      <c r="IRK82" s="106"/>
      <c r="IRL82" s="106"/>
      <c r="IRM82" s="106"/>
      <c r="IRN82" s="106"/>
      <c r="IRO82" s="106"/>
      <c r="IRP82" s="106"/>
      <c r="IRQ82" s="106"/>
      <c r="IRR82" s="106"/>
      <c r="IRS82" s="106"/>
      <c r="IRT82" s="106"/>
      <c r="IRU82" s="106"/>
      <c r="IRV82" s="106"/>
      <c r="IRW82" s="106"/>
      <c r="IRX82" s="106"/>
      <c r="IRY82" s="106"/>
      <c r="IRZ82" s="106"/>
      <c r="ISA82" s="106"/>
      <c r="ISB82" s="106"/>
      <c r="ISC82" s="106"/>
      <c r="ISD82" s="106"/>
      <c r="ISE82" s="106"/>
      <c r="ISF82" s="106"/>
      <c r="ISG82" s="106"/>
      <c r="ISH82" s="106"/>
      <c r="ISI82" s="106"/>
      <c r="ISJ82" s="106"/>
      <c r="ISK82" s="106"/>
      <c r="ISL82" s="106"/>
      <c r="ISM82" s="106"/>
      <c r="ISN82" s="106"/>
      <c r="ISO82" s="106"/>
      <c r="ISP82" s="106"/>
      <c r="ISQ82" s="106"/>
      <c r="ISR82" s="106"/>
      <c r="ISS82" s="106"/>
      <c r="IST82" s="106"/>
      <c r="ISU82" s="106"/>
      <c r="ISV82" s="106"/>
      <c r="ISW82" s="106"/>
      <c r="ISX82" s="106"/>
      <c r="ISY82" s="106"/>
      <c r="ISZ82" s="106"/>
      <c r="ITA82" s="106"/>
      <c r="ITB82" s="106"/>
      <c r="ITC82" s="106"/>
      <c r="ITD82" s="106"/>
      <c r="ITE82" s="106"/>
      <c r="ITF82" s="106"/>
      <c r="ITG82" s="106"/>
      <c r="ITH82" s="106"/>
      <c r="ITI82" s="106"/>
      <c r="ITJ82" s="106"/>
      <c r="ITK82" s="106"/>
      <c r="ITL82" s="106"/>
      <c r="ITM82" s="106"/>
      <c r="ITN82" s="106"/>
      <c r="ITO82" s="106"/>
      <c r="ITP82" s="106"/>
      <c r="ITQ82" s="106"/>
      <c r="ITR82" s="106"/>
      <c r="ITS82" s="106"/>
      <c r="ITT82" s="106"/>
      <c r="ITU82" s="106"/>
      <c r="ITV82" s="106"/>
      <c r="ITW82" s="106"/>
      <c r="ITX82" s="106"/>
      <c r="ITY82" s="106"/>
      <c r="ITZ82" s="106"/>
      <c r="IUA82" s="106"/>
      <c r="IUB82" s="106"/>
      <c r="IUC82" s="106"/>
      <c r="IUD82" s="106"/>
      <c r="IUE82" s="106"/>
      <c r="IUF82" s="106"/>
      <c r="IUG82" s="106"/>
      <c r="IUH82" s="106"/>
      <c r="IUI82" s="106"/>
      <c r="IUJ82" s="106"/>
      <c r="IUK82" s="106"/>
      <c r="IUL82" s="106"/>
      <c r="IUM82" s="106"/>
      <c r="IUN82" s="106"/>
      <c r="IUO82" s="106"/>
      <c r="IUP82" s="106"/>
      <c r="IUQ82" s="106"/>
      <c r="IUR82" s="106"/>
      <c r="IUS82" s="106"/>
      <c r="IUT82" s="106"/>
      <c r="IUU82" s="106"/>
      <c r="IUV82" s="106"/>
      <c r="IUW82" s="106"/>
      <c r="IUX82" s="106"/>
      <c r="IUY82" s="106"/>
      <c r="IUZ82" s="106"/>
      <c r="IVA82" s="106"/>
      <c r="IVB82" s="106"/>
      <c r="IVC82" s="106"/>
      <c r="IVD82" s="106"/>
      <c r="IVE82" s="106"/>
      <c r="IVF82" s="106"/>
      <c r="IVG82" s="106"/>
      <c r="IVH82" s="106"/>
      <c r="IVI82" s="106"/>
      <c r="IVJ82" s="106"/>
      <c r="IVK82" s="106"/>
      <c r="IVL82" s="106"/>
      <c r="IVM82" s="106"/>
      <c r="IVN82" s="106"/>
      <c r="IVO82" s="106"/>
      <c r="IVP82" s="106"/>
      <c r="IVQ82" s="106"/>
      <c r="IVR82" s="106"/>
      <c r="IVS82" s="106"/>
      <c r="IVT82" s="106"/>
      <c r="IVU82" s="106"/>
      <c r="IVV82" s="106"/>
      <c r="IVW82" s="106"/>
      <c r="IVX82" s="106"/>
      <c r="IVY82" s="106"/>
      <c r="IVZ82" s="106"/>
      <c r="IWA82" s="106"/>
      <c r="IWB82" s="106"/>
      <c r="IWC82" s="106"/>
      <c r="IWD82" s="106"/>
      <c r="IWE82" s="106"/>
      <c r="IWF82" s="106"/>
      <c r="IWG82" s="106"/>
      <c r="IWH82" s="106"/>
      <c r="IWI82" s="106"/>
      <c r="IWJ82" s="106"/>
      <c r="IWK82" s="106"/>
      <c r="IWL82" s="106"/>
      <c r="IWM82" s="106"/>
      <c r="IWN82" s="106"/>
      <c r="IWO82" s="106"/>
      <c r="IWP82" s="106"/>
      <c r="IWQ82" s="106"/>
      <c r="IWR82" s="106"/>
      <c r="IWS82" s="106"/>
      <c r="IWT82" s="106"/>
      <c r="IWU82" s="106"/>
      <c r="IWV82" s="106"/>
      <c r="IWW82" s="106"/>
      <c r="IWX82" s="106"/>
      <c r="IWY82" s="106"/>
      <c r="IWZ82" s="106"/>
      <c r="IXA82" s="106"/>
      <c r="IXB82" s="106"/>
      <c r="IXC82" s="106"/>
      <c r="IXD82" s="106"/>
      <c r="IXE82" s="106"/>
      <c r="IXF82" s="106"/>
      <c r="IXG82" s="106"/>
      <c r="IXH82" s="106"/>
      <c r="IXI82" s="106"/>
      <c r="IXJ82" s="106"/>
      <c r="IXK82" s="106"/>
      <c r="IXL82" s="106"/>
      <c r="IXM82" s="106"/>
      <c r="IXN82" s="106"/>
      <c r="IXO82" s="106"/>
      <c r="IXP82" s="106"/>
      <c r="IXQ82" s="106"/>
      <c r="IXR82" s="106"/>
      <c r="IXS82" s="106"/>
      <c r="IXT82" s="106"/>
      <c r="IXU82" s="106"/>
      <c r="IXV82" s="106"/>
      <c r="IXW82" s="106"/>
      <c r="IXX82" s="106"/>
      <c r="IXY82" s="106"/>
      <c r="IXZ82" s="106"/>
      <c r="IYA82" s="106"/>
      <c r="IYB82" s="106"/>
      <c r="IYC82" s="106"/>
      <c r="IYD82" s="106"/>
      <c r="IYE82" s="106"/>
      <c r="IYF82" s="106"/>
      <c r="IYG82" s="106"/>
      <c r="IYH82" s="106"/>
      <c r="IYI82" s="106"/>
      <c r="IYJ82" s="106"/>
      <c r="IYK82" s="106"/>
      <c r="IYL82" s="106"/>
      <c r="IYM82" s="106"/>
      <c r="IYN82" s="106"/>
      <c r="IYO82" s="106"/>
      <c r="IYP82" s="106"/>
      <c r="IYQ82" s="106"/>
      <c r="IYR82" s="106"/>
      <c r="IYS82" s="106"/>
      <c r="IYT82" s="106"/>
      <c r="IYU82" s="106"/>
      <c r="IYV82" s="106"/>
      <c r="IYW82" s="106"/>
      <c r="IYX82" s="106"/>
      <c r="IYY82" s="106"/>
      <c r="IYZ82" s="106"/>
      <c r="IZA82" s="106"/>
      <c r="IZB82" s="106"/>
      <c r="IZC82" s="106"/>
      <c r="IZD82" s="106"/>
      <c r="IZE82" s="106"/>
      <c r="IZF82" s="106"/>
      <c r="IZG82" s="106"/>
      <c r="IZH82" s="106"/>
      <c r="IZI82" s="106"/>
      <c r="IZJ82" s="106"/>
      <c r="IZK82" s="106"/>
      <c r="IZL82" s="106"/>
      <c r="IZM82" s="106"/>
      <c r="IZN82" s="106"/>
      <c r="IZO82" s="106"/>
      <c r="IZP82" s="106"/>
      <c r="IZQ82" s="106"/>
      <c r="IZR82" s="106"/>
      <c r="IZS82" s="106"/>
      <c r="IZT82" s="106"/>
      <c r="IZU82" s="106"/>
      <c r="IZV82" s="106"/>
      <c r="IZW82" s="106"/>
      <c r="IZX82" s="106"/>
      <c r="IZY82" s="106"/>
      <c r="IZZ82" s="106"/>
      <c r="JAA82" s="106"/>
      <c r="JAB82" s="106"/>
      <c r="JAC82" s="106"/>
      <c r="JAD82" s="106"/>
      <c r="JAE82" s="106"/>
      <c r="JAF82" s="106"/>
      <c r="JAG82" s="106"/>
      <c r="JAH82" s="106"/>
      <c r="JAI82" s="106"/>
      <c r="JAJ82" s="106"/>
      <c r="JAK82" s="106"/>
      <c r="JAL82" s="106"/>
      <c r="JAM82" s="106"/>
      <c r="JAN82" s="106"/>
      <c r="JAO82" s="106"/>
      <c r="JAP82" s="106"/>
      <c r="JAQ82" s="106"/>
      <c r="JAR82" s="106"/>
      <c r="JAS82" s="106"/>
      <c r="JAT82" s="106"/>
      <c r="JAU82" s="106"/>
      <c r="JAV82" s="106"/>
      <c r="JAW82" s="106"/>
      <c r="JAX82" s="106"/>
      <c r="JAY82" s="106"/>
      <c r="JAZ82" s="106"/>
      <c r="JBA82" s="106"/>
      <c r="JBB82" s="106"/>
      <c r="JBC82" s="106"/>
      <c r="JBD82" s="106"/>
      <c r="JBE82" s="106"/>
      <c r="JBF82" s="106"/>
      <c r="JBG82" s="106"/>
      <c r="JBH82" s="106"/>
      <c r="JBI82" s="106"/>
      <c r="JBJ82" s="106"/>
      <c r="JBK82" s="106"/>
      <c r="JBL82" s="106"/>
      <c r="JBM82" s="106"/>
      <c r="JBN82" s="106"/>
      <c r="JBO82" s="106"/>
      <c r="JBP82" s="106"/>
      <c r="JBQ82" s="106"/>
      <c r="JBR82" s="106"/>
      <c r="JBS82" s="106"/>
      <c r="JBT82" s="106"/>
      <c r="JBU82" s="106"/>
      <c r="JBV82" s="106"/>
      <c r="JBW82" s="106"/>
      <c r="JBX82" s="106"/>
      <c r="JBY82" s="106"/>
      <c r="JBZ82" s="106"/>
      <c r="JCA82" s="106"/>
      <c r="JCB82" s="106"/>
      <c r="JCC82" s="106"/>
      <c r="JCD82" s="106"/>
      <c r="JCE82" s="106"/>
      <c r="JCF82" s="106"/>
      <c r="JCG82" s="106"/>
      <c r="JCH82" s="106"/>
      <c r="JCI82" s="106"/>
      <c r="JCJ82" s="106"/>
      <c r="JCK82" s="106"/>
      <c r="JCL82" s="106"/>
      <c r="JCM82" s="106"/>
      <c r="JCN82" s="106"/>
      <c r="JCO82" s="106"/>
      <c r="JCP82" s="106"/>
      <c r="JCQ82" s="106"/>
      <c r="JCR82" s="106"/>
      <c r="JCS82" s="106"/>
      <c r="JCT82" s="106"/>
      <c r="JCU82" s="106"/>
      <c r="JCV82" s="106"/>
      <c r="JCW82" s="106"/>
      <c r="JCX82" s="106"/>
      <c r="JCY82" s="106"/>
      <c r="JCZ82" s="106"/>
      <c r="JDA82" s="106"/>
      <c r="JDB82" s="106"/>
      <c r="JDC82" s="106"/>
      <c r="JDD82" s="106"/>
      <c r="JDE82" s="106"/>
      <c r="JDF82" s="106"/>
      <c r="JDG82" s="106"/>
      <c r="JDH82" s="106"/>
      <c r="JDI82" s="106"/>
      <c r="JDJ82" s="106"/>
      <c r="JDK82" s="106"/>
      <c r="JDL82" s="106"/>
      <c r="JDM82" s="106"/>
      <c r="JDN82" s="106"/>
      <c r="JDO82" s="106"/>
      <c r="JDP82" s="106"/>
      <c r="JDQ82" s="106"/>
      <c r="JDR82" s="106"/>
      <c r="JDS82" s="106"/>
      <c r="JDT82" s="106"/>
      <c r="JDU82" s="106"/>
      <c r="JDV82" s="106"/>
      <c r="JDW82" s="106"/>
      <c r="JDX82" s="106"/>
      <c r="JDY82" s="106"/>
      <c r="JDZ82" s="106"/>
      <c r="JEA82" s="106"/>
      <c r="JEB82" s="106"/>
      <c r="JEC82" s="106"/>
      <c r="JED82" s="106"/>
      <c r="JEE82" s="106"/>
      <c r="JEF82" s="106"/>
      <c r="JEG82" s="106"/>
      <c r="JEH82" s="106"/>
      <c r="JEI82" s="106"/>
      <c r="JEJ82" s="106"/>
      <c r="JEK82" s="106"/>
      <c r="JEL82" s="106"/>
      <c r="JEM82" s="106"/>
      <c r="JEN82" s="106"/>
      <c r="JEO82" s="106"/>
      <c r="JEP82" s="106"/>
      <c r="JEQ82" s="106"/>
      <c r="JER82" s="106"/>
      <c r="JES82" s="106"/>
      <c r="JET82" s="106"/>
      <c r="JEU82" s="106"/>
      <c r="JEV82" s="106"/>
      <c r="JEW82" s="106"/>
      <c r="JEX82" s="106"/>
      <c r="JEY82" s="106"/>
      <c r="JEZ82" s="106"/>
      <c r="JFA82" s="106"/>
      <c r="JFB82" s="106"/>
      <c r="JFC82" s="106"/>
      <c r="JFD82" s="106"/>
      <c r="JFE82" s="106"/>
      <c r="JFF82" s="106"/>
      <c r="JFG82" s="106"/>
      <c r="JFH82" s="106"/>
      <c r="JFI82" s="106"/>
      <c r="JFJ82" s="106"/>
      <c r="JFK82" s="106"/>
      <c r="JFL82" s="106"/>
      <c r="JFM82" s="106"/>
      <c r="JFN82" s="106"/>
      <c r="JFO82" s="106"/>
      <c r="JFP82" s="106"/>
      <c r="JFQ82" s="106"/>
      <c r="JFR82" s="106"/>
      <c r="JFS82" s="106"/>
      <c r="JFT82" s="106"/>
      <c r="JFU82" s="106"/>
      <c r="JFV82" s="106"/>
      <c r="JFW82" s="106"/>
      <c r="JFX82" s="106"/>
      <c r="JFY82" s="106"/>
      <c r="JFZ82" s="106"/>
      <c r="JGA82" s="106"/>
      <c r="JGB82" s="106"/>
      <c r="JGC82" s="106"/>
      <c r="JGD82" s="106"/>
      <c r="JGE82" s="106"/>
      <c r="JGF82" s="106"/>
      <c r="JGG82" s="106"/>
      <c r="JGH82" s="106"/>
      <c r="JGI82" s="106"/>
      <c r="JGJ82" s="106"/>
      <c r="JGK82" s="106"/>
      <c r="JGL82" s="106"/>
      <c r="JGM82" s="106"/>
      <c r="JGN82" s="106"/>
      <c r="JGO82" s="106"/>
      <c r="JGP82" s="106"/>
      <c r="JGQ82" s="106"/>
      <c r="JGR82" s="106"/>
      <c r="JGS82" s="106"/>
      <c r="JGT82" s="106"/>
      <c r="JGU82" s="106"/>
      <c r="JGV82" s="106"/>
      <c r="JGW82" s="106"/>
      <c r="JGX82" s="106"/>
      <c r="JGY82" s="106"/>
      <c r="JGZ82" s="106"/>
      <c r="JHA82" s="106"/>
      <c r="JHB82" s="106"/>
      <c r="JHC82" s="106"/>
      <c r="JHD82" s="106"/>
      <c r="JHE82" s="106"/>
      <c r="JHF82" s="106"/>
      <c r="JHG82" s="106"/>
      <c r="JHH82" s="106"/>
      <c r="JHI82" s="106"/>
      <c r="JHJ82" s="106"/>
      <c r="JHK82" s="106"/>
      <c r="JHL82" s="106"/>
      <c r="JHM82" s="106"/>
      <c r="JHN82" s="106"/>
      <c r="JHO82" s="106"/>
      <c r="JHP82" s="106"/>
      <c r="JHQ82" s="106"/>
      <c r="JHR82" s="106"/>
      <c r="JHS82" s="106"/>
      <c r="JHT82" s="106"/>
      <c r="JHU82" s="106"/>
      <c r="JHV82" s="106"/>
      <c r="JHW82" s="106"/>
      <c r="JHX82" s="106"/>
      <c r="JHY82" s="106"/>
      <c r="JHZ82" s="106"/>
      <c r="JIA82" s="106"/>
      <c r="JIB82" s="106"/>
      <c r="JIC82" s="106"/>
      <c r="JID82" s="106"/>
      <c r="JIE82" s="106"/>
      <c r="JIF82" s="106"/>
      <c r="JIG82" s="106"/>
      <c r="JIH82" s="106"/>
      <c r="JII82" s="106"/>
      <c r="JIJ82" s="106"/>
      <c r="JIK82" s="106"/>
      <c r="JIL82" s="106"/>
      <c r="JIM82" s="106"/>
      <c r="JIN82" s="106"/>
      <c r="JIO82" s="106"/>
      <c r="JIP82" s="106"/>
      <c r="JIQ82" s="106"/>
      <c r="JIR82" s="106"/>
      <c r="JIS82" s="106"/>
      <c r="JIT82" s="106"/>
      <c r="JIU82" s="106"/>
      <c r="JIV82" s="106"/>
      <c r="JIW82" s="106"/>
      <c r="JIX82" s="106"/>
      <c r="JIY82" s="106"/>
      <c r="JIZ82" s="106"/>
      <c r="JJA82" s="106"/>
      <c r="JJB82" s="106"/>
      <c r="JJC82" s="106"/>
      <c r="JJD82" s="106"/>
      <c r="JJE82" s="106"/>
      <c r="JJF82" s="106"/>
      <c r="JJG82" s="106"/>
      <c r="JJH82" s="106"/>
      <c r="JJI82" s="106"/>
      <c r="JJJ82" s="106"/>
      <c r="JJK82" s="106"/>
      <c r="JJL82" s="106"/>
      <c r="JJM82" s="106"/>
      <c r="JJN82" s="106"/>
      <c r="JJO82" s="106"/>
      <c r="JJP82" s="106"/>
      <c r="JJQ82" s="106"/>
      <c r="JJR82" s="106"/>
      <c r="JJS82" s="106"/>
      <c r="JJT82" s="106"/>
      <c r="JJU82" s="106"/>
      <c r="JJV82" s="106"/>
      <c r="JJW82" s="106"/>
      <c r="JJX82" s="106"/>
      <c r="JJY82" s="106"/>
      <c r="JJZ82" s="106"/>
      <c r="JKA82" s="106"/>
      <c r="JKB82" s="106"/>
      <c r="JKC82" s="106"/>
      <c r="JKD82" s="106"/>
      <c r="JKE82" s="106"/>
      <c r="JKF82" s="106"/>
      <c r="JKG82" s="106"/>
      <c r="JKH82" s="106"/>
      <c r="JKI82" s="106"/>
      <c r="JKJ82" s="106"/>
      <c r="JKK82" s="106"/>
      <c r="JKL82" s="106"/>
      <c r="JKM82" s="106"/>
      <c r="JKN82" s="106"/>
      <c r="JKO82" s="106"/>
      <c r="JKP82" s="106"/>
      <c r="JKQ82" s="106"/>
      <c r="JKR82" s="106"/>
      <c r="JKS82" s="106"/>
      <c r="JKT82" s="106"/>
      <c r="JKU82" s="106"/>
      <c r="JKV82" s="106"/>
      <c r="JKW82" s="106"/>
      <c r="JKX82" s="106"/>
      <c r="JKY82" s="106"/>
      <c r="JKZ82" s="106"/>
      <c r="JLA82" s="106"/>
      <c r="JLB82" s="106"/>
      <c r="JLC82" s="106"/>
      <c r="JLD82" s="106"/>
      <c r="JLE82" s="106"/>
      <c r="JLF82" s="106"/>
      <c r="JLG82" s="106"/>
      <c r="JLH82" s="106"/>
      <c r="JLI82" s="106"/>
      <c r="JLJ82" s="106"/>
      <c r="JLK82" s="106"/>
      <c r="JLL82" s="106"/>
      <c r="JLM82" s="106"/>
      <c r="JLN82" s="106"/>
      <c r="JLO82" s="106"/>
      <c r="JLP82" s="106"/>
      <c r="JLQ82" s="106"/>
      <c r="JLR82" s="106"/>
      <c r="JLS82" s="106"/>
      <c r="JLT82" s="106"/>
      <c r="JLU82" s="106"/>
      <c r="JLV82" s="106"/>
      <c r="JLW82" s="106"/>
      <c r="JLX82" s="106"/>
      <c r="JLY82" s="106"/>
      <c r="JLZ82" s="106"/>
      <c r="JMA82" s="106"/>
      <c r="JMB82" s="106"/>
      <c r="JMC82" s="106"/>
      <c r="JMD82" s="106"/>
      <c r="JME82" s="106"/>
      <c r="JMF82" s="106"/>
      <c r="JMG82" s="106"/>
      <c r="JMH82" s="106"/>
      <c r="JMI82" s="106"/>
      <c r="JMJ82" s="106"/>
      <c r="JMK82" s="106"/>
      <c r="JML82" s="106"/>
      <c r="JMM82" s="106"/>
      <c r="JMN82" s="106"/>
      <c r="JMO82" s="106"/>
      <c r="JMP82" s="106"/>
      <c r="JMQ82" s="106"/>
      <c r="JMR82" s="106"/>
      <c r="JMS82" s="106"/>
      <c r="JMT82" s="106"/>
      <c r="JMU82" s="106"/>
      <c r="JMV82" s="106"/>
      <c r="JMW82" s="106"/>
      <c r="JMX82" s="106"/>
      <c r="JMY82" s="106"/>
      <c r="JMZ82" s="106"/>
      <c r="JNA82" s="106"/>
      <c r="JNB82" s="106"/>
      <c r="JNC82" s="106"/>
      <c r="JND82" s="106"/>
      <c r="JNE82" s="106"/>
      <c r="JNF82" s="106"/>
      <c r="JNG82" s="106"/>
      <c r="JNH82" s="106"/>
      <c r="JNI82" s="106"/>
      <c r="JNJ82" s="106"/>
      <c r="JNK82" s="106"/>
      <c r="JNL82" s="106"/>
      <c r="JNM82" s="106"/>
      <c r="JNN82" s="106"/>
      <c r="JNO82" s="106"/>
      <c r="JNP82" s="106"/>
      <c r="JNQ82" s="106"/>
      <c r="JNR82" s="106"/>
      <c r="JNS82" s="106"/>
      <c r="JNT82" s="106"/>
      <c r="JNU82" s="106"/>
      <c r="JNV82" s="106"/>
      <c r="JNW82" s="106"/>
      <c r="JNX82" s="106"/>
      <c r="JNY82" s="106"/>
      <c r="JNZ82" s="106"/>
      <c r="JOA82" s="106"/>
      <c r="JOB82" s="106"/>
      <c r="JOC82" s="106"/>
      <c r="JOD82" s="106"/>
      <c r="JOE82" s="106"/>
      <c r="JOF82" s="106"/>
      <c r="JOG82" s="106"/>
      <c r="JOH82" s="106"/>
      <c r="JOI82" s="106"/>
      <c r="JOJ82" s="106"/>
      <c r="JOK82" s="106"/>
      <c r="JOL82" s="106"/>
      <c r="JOM82" s="106"/>
      <c r="JON82" s="106"/>
      <c r="JOO82" s="106"/>
      <c r="JOP82" s="106"/>
      <c r="JOQ82" s="106"/>
      <c r="JOR82" s="106"/>
      <c r="JOS82" s="106"/>
      <c r="JOT82" s="106"/>
      <c r="JOU82" s="106"/>
      <c r="JOV82" s="106"/>
      <c r="JOW82" s="106"/>
      <c r="JOX82" s="106"/>
      <c r="JOY82" s="106"/>
      <c r="JOZ82" s="106"/>
      <c r="JPA82" s="106"/>
      <c r="JPB82" s="106"/>
      <c r="JPC82" s="106"/>
      <c r="JPD82" s="106"/>
      <c r="JPE82" s="106"/>
      <c r="JPF82" s="106"/>
      <c r="JPG82" s="106"/>
      <c r="JPH82" s="106"/>
      <c r="JPI82" s="106"/>
      <c r="JPJ82" s="106"/>
      <c r="JPK82" s="106"/>
      <c r="JPL82" s="106"/>
      <c r="JPM82" s="106"/>
      <c r="JPN82" s="106"/>
      <c r="JPO82" s="106"/>
      <c r="JPP82" s="106"/>
      <c r="JPQ82" s="106"/>
      <c r="JPR82" s="106"/>
      <c r="JPS82" s="106"/>
      <c r="JPT82" s="106"/>
      <c r="JPU82" s="106"/>
      <c r="JPV82" s="106"/>
      <c r="JPW82" s="106"/>
      <c r="JPX82" s="106"/>
      <c r="JPY82" s="106"/>
      <c r="JPZ82" s="106"/>
      <c r="JQA82" s="106"/>
      <c r="JQB82" s="106"/>
      <c r="JQC82" s="106"/>
      <c r="JQD82" s="106"/>
      <c r="JQE82" s="106"/>
      <c r="JQF82" s="106"/>
      <c r="JQG82" s="106"/>
      <c r="JQH82" s="106"/>
      <c r="JQI82" s="106"/>
      <c r="JQJ82" s="106"/>
      <c r="JQK82" s="106"/>
      <c r="JQL82" s="106"/>
      <c r="JQM82" s="106"/>
      <c r="JQN82" s="106"/>
      <c r="JQO82" s="106"/>
      <c r="JQP82" s="106"/>
      <c r="JQQ82" s="106"/>
      <c r="JQR82" s="106"/>
      <c r="JQS82" s="106"/>
      <c r="JQT82" s="106"/>
      <c r="JQU82" s="106"/>
      <c r="JQV82" s="106"/>
      <c r="JQW82" s="106"/>
      <c r="JQX82" s="106"/>
      <c r="JQY82" s="106"/>
      <c r="JQZ82" s="106"/>
      <c r="JRA82" s="106"/>
      <c r="JRB82" s="106"/>
      <c r="JRC82" s="106"/>
      <c r="JRD82" s="106"/>
      <c r="JRE82" s="106"/>
      <c r="JRF82" s="106"/>
      <c r="JRG82" s="106"/>
      <c r="JRH82" s="106"/>
      <c r="JRI82" s="106"/>
      <c r="JRJ82" s="106"/>
      <c r="JRK82" s="106"/>
      <c r="JRL82" s="106"/>
      <c r="JRM82" s="106"/>
      <c r="JRN82" s="106"/>
      <c r="JRO82" s="106"/>
      <c r="JRP82" s="106"/>
      <c r="JRQ82" s="106"/>
      <c r="JRR82" s="106"/>
      <c r="JRS82" s="106"/>
      <c r="JRT82" s="106"/>
      <c r="JRU82" s="106"/>
      <c r="JRV82" s="106"/>
      <c r="JRW82" s="106"/>
      <c r="JRX82" s="106"/>
      <c r="JRY82" s="106"/>
      <c r="JRZ82" s="106"/>
      <c r="JSA82" s="106"/>
      <c r="JSB82" s="106"/>
      <c r="JSC82" s="106"/>
      <c r="JSD82" s="106"/>
      <c r="JSE82" s="106"/>
      <c r="JSF82" s="106"/>
      <c r="JSG82" s="106"/>
      <c r="JSH82" s="106"/>
      <c r="JSI82" s="106"/>
      <c r="JSJ82" s="106"/>
      <c r="JSK82" s="106"/>
      <c r="JSL82" s="106"/>
      <c r="JSM82" s="106"/>
      <c r="JSN82" s="106"/>
      <c r="JSO82" s="106"/>
      <c r="JSP82" s="106"/>
      <c r="JSQ82" s="106"/>
      <c r="JSR82" s="106"/>
      <c r="JSS82" s="106"/>
      <c r="JST82" s="106"/>
      <c r="JSU82" s="106"/>
      <c r="JSV82" s="106"/>
      <c r="JSW82" s="106"/>
      <c r="JSX82" s="106"/>
      <c r="JSY82" s="106"/>
      <c r="JSZ82" s="106"/>
      <c r="JTA82" s="106"/>
      <c r="JTB82" s="106"/>
      <c r="JTC82" s="106"/>
      <c r="JTD82" s="106"/>
      <c r="JTE82" s="106"/>
      <c r="JTF82" s="106"/>
      <c r="JTG82" s="106"/>
      <c r="JTH82" s="106"/>
      <c r="JTI82" s="106"/>
      <c r="JTJ82" s="106"/>
      <c r="JTK82" s="106"/>
      <c r="JTL82" s="106"/>
      <c r="JTM82" s="106"/>
      <c r="JTN82" s="106"/>
      <c r="JTO82" s="106"/>
      <c r="JTP82" s="106"/>
      <c r="JTQ82" s="106"/>
      <c r="JTR82" s="106"/>
      <c r="JTS82" s="106"/>
      <c r="JTT82" s="106"/>
      <c r="JTU82" s="106"/>
      <c r="JTV82" s="106"/>
      <c r="JTW82" s="106"/>
      <c r="JTX82" s="106"/>
      <c r="JTY82" s="106"/>
      <c r="JTZ82" s="106"/>
      <c r="JUA82" s="106"/>
      <c r="JUB82" s="106"/>
      <c r="JUC82" s="106"/>
      <c r="JUD82" s="106"/>
      <c r="JUE82" s="106"/>
      <c r="JUF82" s="106"/>
      <c r="JUG82" s="106"/>
      <c r="JUH82" s="106"/>
      <c r="JUI82" s="106"/>
      <c r="JUJ82" s="106"/>
      <c r="JUK82" s="106"/>
      <c r="JUL82" s="106"/>
      <c r="JUM82" s="106"/>
      <c r="JUN82" s="106"/>
      <c r="JUO82" s="106"/>
      <c r="JUP82" s="106"/>
      <c r="JUQ82" s="106"/>
      <c r="JUR82" s="106"/>
      <c r="JUS82" s="106"/>
      <c r="JUT82" s="106"/>
      <c r="JUU82" s="106"/>
      <c r="JUV82" s="106"/>
      <c r="JUW82" s="106"/>
      <c r="JUX82" s="106"/>
      <c r="JUY82" s="106"/>
      <c r="JUZ82" s="106"/>
      <c r="JVA82" s="106"/>
      <c r="JVB82" s="106"/>
      <c r="JVC82" s="106"/>
      <c r="JVD82" s="106"/>
      <c r="JVE82" s="106"/>
      <c r="JVF82" s="106"/>
      <c r="JVG82" s="106"/>
      <c r="JVH82" s="106"/>
      <c r="JVI82" s="106"/>
      <c r="JVJ82" s="106"/>
      <c r="JVK82" s="106"/>
      <c r="JVL82" s="106"/>
      <c r="JVM82" s="106"/>
      <c r="JVN82" s="106"/>
      <c r="JVO82" s="106"/>
      <c r="JVP82" s="106"/>
      <c r="JVQ82" s="106"/>
      <c r="JVR82" s="106"/>
      <c r="JVS82" s="106"/>
      <c r="JVT82" s="106"/>
      <c r="JVU82" s="106"/>
      <c r="JVV82" s="106"/>
      <c r="JVW82" s="106"/>
      <c r="JVX82" s="106"/>
      <c r="JVY82" s="106"/>
      <c r="JVZ82" s="106"/>
      <c r="JWA82" s="106"/>
      <c r="JWB82" s="106"/>
      <c r="JWC82" s="106"/>
      <c r="JWD82" s="106"/>
      <c r="JWE82" s="106"/>
      <c r="JWF82" s="106"/>
      <c r="JWG82" s="106"/>
      <c r="JWH82" s="106"/>
      <c r="JWI82" s="106"/>
      <c r="JWJ82" s="106"/>
      <c r="JWK82" s="106"/>
      <c r="JWL82" s="106"/>
      <c r="JWM82" s="106"/>
      <c r="JWN82" s="106"/>
      <c r="JWO82" s="106"/>
      <c r="JWP82" s="106"/>
      <c r="JWQ82" s="106"/>
      <c r="JWR82" s="106"/>
      <c r="JWS82" s="106"/>
      <c r="JWT82" s="106"/>
      <c r="JWU82" s="106"/>
      <c r="JWV82" s="106"/>
      <c r="JWW82" s="106"/>
      <c r="JWX82" s="106"/>
      <c r="JWY82" s="106"/>
      <c r="JWZ82" s="106"/>
      <c r="JXA82" s="106"/>
      <c r="JXB82" s="106"/>
      <c r="JXC82" s="106"/>
      <c r="JXD82" s="106"/>
      <c r="JXE82" s="106"/>
      <c r="JXF82" s="106"/>
      <c r="JXG82" s="106"/>
      <c r="JXH82" s="106"/>
      <c r="JXI82" s="106"/>
      <c r="JXJ82" s="106"/>
      <c r="JXK82" s="106"/>
      <c r="JXL82" s="106"/>
      <c r="JXM82" s="106"/>
      <c r="JXN82" s="106"/>
      <c r="JXO82" s="106"/>
      <c r="JXP82" s="106"/>
      <c r="JXQ82" s="106"/>
      <c r="JXR82" s="106"/>
      <c r="JXS82" s="106"/>
      <c r="JXT82" s="106"/>
      <c r="JXU82" s="106"/>
      <c r="JXV82" s="106"/>
      <c r="JXW82" s="106"/>
      <c r="JXX82" s="106"/>
      <c r="JXY82" s="106"/>
      <c r="JXZ82" s="106"/>
      <c r="JYA82" s="106"/>
      <c r="JYB82" s="106"/>
      <c r="JYC82" s="106"/>
      <c r="JYD82" s="106"/>
      <c r="JYE82" s="106"/>
      <c r="JYF82" s="106"/>
      <c r="JYG82" s="106"/>
      <c r="JYH82" s="106"/>
      <c r="JYI82" s="106"/>
      <c r="JYJ82" s="106"/>
      <c r="JYK82" s="106"/>
      <c r="JYL82" s="106"/>
      <c r="JYM82" s="106"/>
      <c r="JYN82" s="106"/>
      <c r="JYO82" s="106"/>
      <c r="JYP82" s="106"/>
      <c r="JYQ82" s="106"/>
      <c r="JYR82" s="106"/>
      <c r="JYS82" s="106"/>
      <c r="JYT82" s="106"/>
      <c r="JYU82" s="106"/>
      <c r="JYV82" s="106"/>
      <c r="JYW82" s="106"/>
      <c r="JYX82" s="106"/>
      <c r="JYY82" s="106"/>
      <c r="JYZ82" s="106"/>
      <c r="JZA82" s="106"/>
      <c r="JZB82" s="106"/>
      <c r="JZC82" s="106"/>
      <c r="JZD82" s="106"/>
      <c r="JZE82" s="106"/>
      <c r="JZF82" s="106"/>
      <c r="JZG82" s="106"/>
      <c r="JZH82" s="106"/>
      <c r="JZI82" s="106"/>
      <c r="JZJ82" s="106"/>
      <c r="JZK82" s="106"/>
      <c r="JZL82" s="106"/>
      <c r="JZM82" s="106"/>
      <c r="JZN82" s="106"/>
      <c r="JZO82" s="106"/>
      <c r="JZP82" s="106"/>
      <c r="JZQ82" s="106"/>
      <c r="JZR82" s="106"/>
      <c r="JZS82" s="106"/>
      <c r="JZT82" s="106"/>
      <c r="JZU82" s="106"/>
      <c r="JZV82" s="106"/>
      <c r="JZW82" s="106"/>
      <c r="JZX82" s="106"/>
      <c r="JZY82" s="106"/>
      <c r="JZZ82" s="106"/>
      <c r="KAA82" s="106"/>
      <c r="KAB82" s="106"/>
      <c r="KAC82" s="106"/>
      <c r="KAD82" s="106"/>
      <c r="KAE82" s="106"/>
      <c r="KAF82" s="106"/>
      <c r="KAG82" s="106"/>
      <c r="KAH82" s="106"/>
      <c r="KAI82" s="106"/>
      <c r="KAJ82" s="106"/>
      <c r="KAK82" s="106"/>
      <c r="KAL82" s="106"/>
      <c r="KAM82" s="106"/>
      <c r="KAN82" s="106"/>
      <c r="KAO82" s="106"/>
      <c r="KAP82" s="106"/>
      <c r="KAQ82" s="106"/>
      <c r="KAR82" s="106"/>
      <c r="KAS82" s="106"/>
      <c r="KAT82" s="106"/>
      <c r="KAU82" s="106"/>
      <c r="KAV82" s="106"/>
      <c r="KAW82" s="106"/>
      <c r="KAX82" s="106"/>
      <c r="KAY82" s="106"/>
      <c r="KAZ82" s="106"/>
      <c r="KBA82" s="106"/>
      <c r="KBB82" s="106"/>
      <c r="KBC82" s="106"/>
      <c r="KBD82" s="106"/>
      <c r="KBE82" s="106"/>
      <c r="KBF82" s="106"/>
      <c r="KBG82" s="106"/>
      <c r="KBH82" s="106"/>
      <c r="KBI82" s="106"/>
      <c r="KBJ82" s="106"/>
      <c r="KBK82" s="106"/>
      <c r="KBL82" s="106"/>
      <c r="KBM82" s="106"/>
      <c r="KBN82" s="106"/>
      <c r="KBO82" s="106"/>
      <c r="KBP82" s="106"/>
      <c r="KBQ82" s="106"/>
      <c r="KBR82" s="106"/>
      <c r="KBS82" s="106"/>
      <c r="KBT82" s="106"/>
      <c r="KBU82" s="106"/>
      <c r="KBV82" s="106"/>
      <c r="KBW82" s="106"/>
      <c r="KBX82" s="106"/>
      <c r="KBY82" s="106"/>
      <c r="KBZ82" s="106"/>
      <c r="KCA82" s="106"/>
      <c r="KCB82" s="106"/>
      <c r="KCC82" s="106"/>
      <c r="KCD82" s="106"/>
      <c r="KCE82" s="106"/>
      <c r="KCF82" s="106"/>
      <c r="KCG82" s="106"/>
      <c r="KCH82" s="106"/>
      <c r="KCI82" s="106"/>
      <c r="KCJ82" s="106"/>
      <c r="KCK82" s="106"/>
      <c r="KCL82" s="106"/>
      <c r="KCM82" s="106"/>
      <c r="KCN82" s="106"/>
      <c r="KCO82" s="106"/>
      <c r="KCP82" s="106"/>
      <c r="KCQ82" s="106"/>
      <c r="KCR82" s="106"/>
      <c r="KCS82" s="106"/>
      <c r="KCT82" s="106"/>
      <c r="KCU82" s="106"/>
      <c r="KCV82" s="106"/>
      <c r="KCW82" s="106"/>
      <c r="KCX82" s="106"/>
      <c r="KCY82" s="106"/>
      <c r="KCZ82" s="106"/>
      <c r="KDA82" s="106"/>
      <c r="KDB82" s="106"/>
      <c r="KDC82" s="106"/>
      <c r="KDD82" s="106"/>
      <c r="KDE82" s="106"/>
      <c r="KDF82" s="106"/>
      <c r="KDG82" s="106"/>
      <c r="KDH82" s="106"/>
      <c r="KDI82" s="106"/>
      <c r="KDJ82" s="106"/>
      <c r="KDK82" s="106"/>
      <c r="KDL82" s="106"/>
      <c r="KDM82" s="106"/>
      <c r="KDN82" s="106"/>
      <c r="KDO82" s="106"/>
      <c r="KDP82" s="106"/>
      <c r="KDQ82" s="106"/>
      <c r="KDR82" s="106"/>
      <c r="KDS82" s="106"/>
      <c r="KDT82" s="106"/>
      <c r="KDU82" s="106"/>
      <c r="KDV82" s="106"/>
      <c r="KDW82" s="106"/>
      <c r="KDX82" s="106"/>
      <c r="KDY82" s="106"/>
      <c r="KDZ82" s="106"/>
      <c r="KEA82" s="106"/>
      <c r="KEB82" s="106"/>
      <c r="KEC82" s="106"/>
      <c r="KED82" s="106"/>
      <c r="KEE82" s="106"/>
      <c r="KEF82" s="106"/>
      <c r="KEG82" s="106"/>
      <c r="KEH82" s="106"/>
      <c r="KEI82" s="106"/>
      <c r="KEJ82" s="106"/>
      <c r="KEK82" s="106"/>
      <c r="KEL82" s="106"/>
      <c r="KEM82" s="106"/>
      <c r="KEN82" s="106"/>
      <c r="KEO82" s="106"/>
      <c r="KEP82" s="106"/>
      <c r="KEQ82" s="106"/>
      <c r="KER82" s="106"/>
      <c r="KES82" s="106"/>
      <c r="KET82" s="106"/>
      <c r="KEU82" s="106"/>
      <c r="KEV82" s="106"/>
      <c r="KEW82" s="106"/>
      <c r="KEX82" s="106"/>
      <c r="KEY82" s="106"/>
      <c r="KEZ82" s="106"/>
      <c r="KFA82" s="106"/>
      <c r="KFB82" s="106"/>
      <c r="KFC82" s="106"/>
      <c r="KFD82" s="106"/>
      <c r="KFE82" s="106"/>
      <c r="KFF82" s="106"/>
      <c r="KFG82" s="106"/>
      <c r="KFH82" s="106"/>
      <c r="KFI82" s="106"/>
      <c r="KFJ82" s="106"/>
      <c r="KFK82" s="106"/>
      <c r="KFL82" s="106"/>
      <c r="KFM82" s="106"/>
      <c r="KFN82" s="106"/>
      <c r="KFO82" s="106"/>
      <c r="KFP82" s="106"/>
      <c r="KFQ82" s="106"/>
      <c r="KFR82" s="106"/>
      <c r="KFS82" s="106"/>
      <c r="KFT82" s="106"/>
      <c r="KFU82" s="106"/>
      <c r="KFV82" s="106"/>
      <c r="KFW82" s="106"/>
      <c r="KFX82" s="106"/>
      <c r="KFY82" s="106"/>
      <c r="KFZ82" s="106"/>
      <c r="KGA82" s="106"/>
      <c r="KGB82" s="106"/>
      <c r="KGC82" s="106"/>
      <c r="KGD82" s="106"/>
      <c r="KGE82" s="106"/>
      <c r="KGF82" s="106"/>
      <c r="KGG82" s="106"/>
      <c r="KGH82" s="106"/>
      <c r="KGI82" s="106"/>
      <c r="KGJ82" s="106"/>
      <c r="KGK82" s="106"/>
      <c r="KGL82" s="106"/>
      <c r="KGM82" s="106"/>
      <c r="KGN82" s="106"/>
      <c r="KGO82" s="106"/>
      <c r="KGP82" s="106"/>
      <c r="KGQ82" s="106"/>
      <c r="KGR82" s="106"/>
      <c r="KGS82" s="106"/>
      <c r="KGT82" s="106"/>
      <c r="KGU82" s="106"/>
      <c r="KGV82" s="106"/>
      <c r="KGW82" s="106"/>
      <c r="KGX82" s="106"/>
      <c r="KGY82" s="106"/>
      <c r="KGZ82" s="106"/>
      <c r="KHA82" s="106"/>
      <c r="KHB82" s="106"/>
      <c r="KHC82" s="106"/>
      <c r="KHD82" s="106"/>
      <c r="KHE82" s="106"/>
      <c r="KHF82" s="106"/>
      <c r="KHG82" s="106"/>
      <c r="KHH82" s="106"/>
      <c r="KHI82" s="106"/>
      <c r="KHJ82" s="106"/>
      <c r="KHK82" s="106"/>
      <c r="KHL82" s="106"/>
      <c r="KHM82" s="106"/>
      <c r="KHN82" s="106"/>
      <c r="KHO82" s="106"/>
      <c r="KHP82" s="106"/>
      <c r="KHQ82" s="106"/>
      <c r="KHR82" s="106"/>
      <c r="KHS82" s="106"/>
      <c r="KHT82" s="106"/>
      <c r="KHU82" s="106"/>
      <c r="KHV82" s="106"/>
      <c r="KHW82" s="106"/>
      <c r="KHX82" s="106"/>
      <c r="KHY82" s="106"/>
      <c r="KHZ82" s="106"/>
      <c r="KIA82" s="106"/>
      <c r="KIB82" s="106"/>
      <c r="KIC82" s="106"/>
      <c r="KID82" s="106"/>
      <c r="KIE82" s="106"/>
      <c r="KIF82" s="106"/>
      <c r="KIG82" s="106"/>
      <c r="KIH82" s="106"/>
      <c r="KII82" s="106"/>
      <c r="KIJ82" s="106"/>
      <c r="KIK82" s="106"/>
      <c r="KIL82" s="106"/>
      <c r="KIM82" s="106"/>
      <c r="KIN82" s="106"/>
      <c r="KIO82" s="106"/>
      <c r="KIP82" s="106"/>
      <c r="KIQ82" s="106"/>
      <c r="KIR82" s="106"/>
      <c r="KIS82" s="106"/>
      <c r="KIT82" s="106"/>
      <c r="KIU82" s="106"/>
      <c r="KIV82" s="106"/>
      <c r="KIW82" s="106"/>
      <c r="KIX82" s="106"/>
      <c r="KIY82" s="106"/>
      <c r="KIZ82" s="106"/>
      <c r="KJA82" s="106"/>
      <c r="KJB82" s="106"/>
      <c r="KJC82" s="106"/>
      <c r="KJD82" s="106"/>
      <c r="KJE82" s="106"/>
      <c r="KJF82" s="106"/>
      <c r="KJG82" s="106"/>
      <c r="KJH82" s="106"/>
      <c r="KJI82" s="106"/>
      <c r="KJJ82" s="106"/>
      <c r="KJK82" s="106"/>
      <c r="KJL82" s="106"/>
      <c r="KJM82" s="106"/>
      <c r="KJN82" s="106"/>
      <c r="KJO82" s="106"/>
      <c r="KJP82" s="106"/>
      <c r="KJQ82" s="106"/>
      <c r="KJR82" s="106"/>
      <c r="KJS82" s="106"/>
      <c r="KJT82" s="106"/>
      <c r="KJU82" s="106"/>
      <c r="KJV82" s="106"/>
      <c r="KJW82" s="106"/>
      <c r="KJX82" s="106"/>
      <c r="KJY82" s="106"/>
      <c r="KJZ82" s="106"/>
      <c r="KKA82" s="106"/>
      <c r="KKB82" s="106"/>
      <c r="KKC82" s="106"/>
      <c r="KKD82" s="106"/>
      <c r="KKE82" s="106"/>
      <c r="KKF82" s="106"/>
      <c r="KKG82" s="106"/>
      <c r="KKH82" s="106"/>
      <c r="KKI82" s="106"/>
      <c r="KKJ82" s="106"/>
      <c r="KKK82" s="106"/>
      <c r="KKL82" s="106"/>
      <c r="KKM82" s="106"/>
      <c r="KKN82" s="106"/>
      <c r="KKO82" s="106"/>
      <c r="KKP82" s="106"/>
      <c r="KKQ82" s="106"/>
      <c r="KKR82" s="106"/>
      <c r="KKS82" s="106"/>
      <c r="KKT82" s="106"/>
      <c r="KKU82" s="106"/>
      <c r="KKV82" s="106"/>
      <c r="KKW82" s="106"/>
      <c r="KKX82" s="106"/>
      <c r="KKY82" s="106"/>
      <c r="KKZ82" s="106"/>
      <c r="KLA82" s="106"/>
      <c r="KLB82" s="106"/>
      <c r="KLC82" s="106"/>
      <c r="KLD82" s="106"/>
      <c r="KLE82" s="106"/>
      <c r="KLF82" s="106"/>
      <c r="KLG82" s="106"/>
      <c r="KLH82" s="106"/>
      <c r="KLI82" s="106"/>
      <c r="KLJ82" s="106"/>
      <c r="KLK82" s="106"/>
      <c r="KLL82" s="106"/>
      <c r="KLM82" s="106"/>
      <c r="KLN82" s="106"/>
      <c r="KLO82" s="106"/>
      <c r="KLP82" s="106"/>
      <c r="KLQ82" s="106"/>
      <c r="KLR82" s="106"/>
      <c r="KLS82" s="106"/>
      <c r="KLT82" s="106"/>
      <c r="KLU82" s="106"/>
      <c r="KLV82" s="106"/>
      <c r="KLW82" s="106"/>
      <c r="KLX82" s="106"/>
      <c r="KLY82" s="106"/>
      <c r="KLZ82" s="106"/>
      <c r="KMA82" s="106"/>
      <c r="KMB82" s="106"/>
      <c r="KMC82" s="106"/>
      <c r="KMD82" s="106"/>
      <c r="KME82" s="106"/>
      <c r="KMF82" s="106"/>
      <c r="KMG82" s="106"/>
      <c r="KMH82" s="106"/>
      <c r="KMI82" s="106"/>
      <c r="KMJ82" s="106"/>
      <c r="KMK82" s="106"/>
      <c r="KML82" s="106"/>
      <c r="KMM82" s="106"/>
      <c r="KMN82" s="106"/>
      <c r="KMO82" s="106"/>
      <c r="KMP82" s="106"/>
      <c r="KMQ82" s="106"/>
      <c r="KMR82" s="106"/>
      <c r="KMS82" s="106"/>
      <c r="KMT82" s="106"/>
      <c r="KMU82" s="106"/>
      <c r="KMV82" s="106"/>
      <c r="KMW82" s="106"/>
      <c r="KMX82" s="106"/>
      <c r="KMY82" s="106"/>
      <c r="KMZ82" s="106"/>
      <c r="KNA82" s="106"/>
      <c r="KNB82" s="106"/>
      <c r="KNC82" s="106"/>
      <c r="KND82" s="106"/>
      <c r="KNE82" s="106"/>
      <c r="KNF82" s="106"/>
      <c r="KNG82" s="106"/>
      <c r="KNH82" s="106"/>
      <c r="KNI82" s="106"/>
      <c r="KNJ82" s="106"/>
      <c r="KNK82" s="106"/>
      <c r="KNL82" s="106"/>
      <c r="KNM82" s="106"/>
      <c r="KNN82" s="106"/>
      <c r="KNO82" s="106"/>
      <c r="KNP82" s="106"/>
      <c r="KNQ82" s="106"/>
      <c r="KNR82" s="106"/>
      <c r="KNS82" s="106"/>
      <c r="KNT82" s="106"/>
      <c r="KNU82" s="106"/>
      <c r="KNV82" s="106"/>
      <c r="KNW82" s="106"/>
      <c r="KNX82" s="106"/>
      <c r="KNY82" s="106"/>
      <c r="KNZ82" s="106"/>
      <c r="KOA82" s="106"/>
      <c r="KOB82" s="106"/>
      <c r="KOC82" s="106"/>
      <c r="KOD82" s="106"/>
      <c r="KOE82" s="106"/>
      <c r="KOF82" s="106"/>
      <c r="KOG82" s="106"/>
      <c r="KOH82" s="106"/>
      <c r="KOI82" s="106"/>
      <c r="KOJ82" s="106"/>
      <c r="KOK82" s="106"/>
      <c r="KOL82" s="106"/>
      <c r="KOM82" s="106"/>
      <c r="KON82" s="106"/>
      <c r="KOO82" s="106"/>
      <c r="KOP82" s="106"/>
      <c r="KOQ82" s="106"/>
      <c r="KOR82" s="106"/>
      <c r="KOS82" s="106"/>
      <c r="KOT82" s="106"/>
      <c r="KOU82" s="106"/>
      <c r="KOV82" s="106"/>
      <c r="KOW82" s="106"/>
      <c r="KOX82" s="106"/>
      <c r="KOY82" s="106"/>
      <c r="KOZ82" s="106"/>
      <c r="KPA82" s="106"/>
      <c r="KPB82" s="106"/>
      <c r="KPC82" s="106"/>
      <c r="KPD82" s="106"/>
      <c r="KPE82" s="106"/>
      <c r="KPF82" s="106"/>
      <c r="KPG82" s="106"/>
      <c r="KPH82" s="106"/>
      <c r="KPI82" s="106"/>
      <c r="KPJ82" s="106"/>
      <c r="KPK82" s="106"/>
      <c r="KPL82" s="106"/>
      <c r="KPM82" s="106"/>
      <c r="KPN82" s="106"/>
      <c r="KPO82" s="106"/>
      <c r="KPP82" s="106"/>
      <c r="KPQ82" s="106"/>
      <c r="KPR82" s="106"/>
      <c r="KPS82" s="106"/>
      <c r="KPT82" s="106"/>
      <c r="KPU82" s="106"/>
      <c r="KPV82" s="106"/>
      <c r="KPW82" s="106"/>
      <c r="KPX82" s="106"/>
      <c r="KPY82" s="106"/>
      <c r="KPZ82" s="106"/>
      <c r="KQA82" s="106"/>
      <c r="KQB82" s="106"/>
      <c r="KQC82" s="106"/>
      <c r="KQD82" s="106"/>
      <c r="KQE82" s="106"/>
      <c r="KQF82" s="106"/>
      <c r="KQG82" s="106"/>
      <c r="KQH82" s="106"/>
      <c r="KQI82" s="106"/>
      <c r="KQJ82" s="106"/>
      <c r="KQK82" s="106"/>
      <c r="KQL82" s="106"/>
      <c r="KQM82" s="106"/>
      <c r="KQN82" s="106"/>
      <c r="KQO82" s="106"/>
      <c r="KQP82" s="106"/>
      <c r="KQQ82" s="106"/>
      <c r="KQR82" s="106"/>
      <c r="KQS82" s="106"/>
      <c r="KQT82" s="106"/>
      <c r="KQU82" s="106"/>
      <c r="KQV82" s="106"/>
      <c r="KQW82" s="106"/>
      <c r="KQX82" s="106"/>
      <c r="KQY82" s="106"/>
      <c r="KQZ82" s="106"/>
      <c r="KRA82" s="106"/>
      <c r="KRB82" s="106"/>
      <c r="KRC82" s="106"/>
      <c r="KRD82" s="106"/>
      <c r="KRE82" s="106"/>
      <c r="KRF82" s="106"/>
      <c r="KRG82" s="106"/>
      <c r="KRH82" s="106"/>
      <c r="KRI82" s="106"/>
      <c r="KRJ82" s="106"/>
      <c r="KRK82" s="106"/>
      <c r="KRL82" s="106"/>
      <c r="KRM82" s="106"/>
      <c r="KRN82" s="106"/>
      <c r="KRO82" s="106"/>
      <c r="KRP82" s="106"/>
      <c r="KRQ82" s="106"/>
      <c r="KRR82" s="106"/>
      <c r="KRS82" s="106"/>
      <c r="KRT82" s="106"/>
      <c r="KRU82" s="106"/>
      <c r="KRV82" s="106"/>
      <c r="KRW82" s="106"/>
      <c r="KRX82" s="106"/>
      <c r="KRY82" s="106"/>
      <c r="KRZ82" s="106"/>
      <c r="KSA82" s="106"/>
      <c r="KSB82" s="106"/>
      <c r="KSC82" s="106"/>
      <c r="KSD82" s="106"/>
      <c r="KSE82" s="106"/>
      <c r="KSF82" s="106"/>
      <c r="KSG82" s="106"/>
      <c r="KSH82" s="106"/>
      <c r="KSI82" s="106"/>
      <c r="KSJ82" s="106"/>
      <c r="KSK82" s="106"/>
      <c r="KSL82" s="106"/>
      <c r="KSM82" s="106"/>
      <c r="KSN82" s="106"/>
      <c r="KSO82" s="106"/>
      <c r="KSP82" s="106"/>
      <c r="KSQ82" s="106"/>
      <c r="KSR82" s="106"/>
      <c r="KSS82" s="106"/>
      <c r="KST82" s="106"/>
      <c r="KSU82" s="106"/>
      <c r="KSV82" s="106"/>
      <c r="KSW82" s="106"/>
      <c r="KSX82" s="106"/>
      <c r="KSY82" s="106"/>
      <c r="KSZ82" s="106"/>
      <c r="KTA82" s="106"/>
      <c r="KTB82" s="106"/>
      <c r="KTC82" s="106"/>
      <c r="KTD82" s="106"/>
      <c r="KTE82" s="106"/>
      <c r="KTF82" s="106"/>
      <c r="KTG82" s="106"/>
      <c r="KTH82" s="106"/>
      <c r="KTI82" s="106"/>
      <c r="KTJ82" s="106"/>
      <c r="KTK82" s="106"/>
      <c r="KTL82" s="106"/>
      <c r="KTM82" s="106"/>
      <c r="KTN82" s="106"/>
      <c r="KTO82" s="106"/>
      <c r="KTP82" s="106"/>
      <c r="KTQ82" s="106"/>
      <c r="KTR82" s="106"/>
      <c r="KTS82" s="106"/>
      <c r="KTT82" s="106"/>
      <c r="KTU82" s="106"/>
      <c r="KTV82" s="106"/>
      <c r="KTW82" s="106"/>
      <c r="KTX82" s="106"/>
      <c r="KTY82" s="106"/>
      <c r="KTZ82" s="106"/>
      <c r="KUA82" s="106"/>
      <c r="KUB82" s="106"/>
      <c r="KUC82" s="106"/>
      <c r="KUD82" s="106"/>
      <c r="KUE82" s="106"/>
      <c r="KUF82" s="106"/>
      <c r="KUG82" s="106"/>
      <c r="KUH82" s="106"/>
      <c r="KUI82" s="106"/>
      <c r="KUJ82" s="106"/>
      <c r="KUK82" s="106"/>
      <c r="KUL82" s="106"/>
      <c r="KUM82" s="106"/>
      <c r="KUN82" s="106"/>
      <c r="KUO82" s="106"/>
      <c r="KUP82" s="106"/>
      <c r="KUQ82" s="106"/>
      <c r="KUR82" s="106"/>
      <c r="KUS82" s="106"/>
      <c r="KUT82" s="106"/>
      <c r="KUU82" s="106"/>
      <c r="KUV82" s="106"/>
      <c r="KUW82" s="106"/>
      <c r="KUX82" s="106"/>
      <c r="KUY82" s="106"/>
      <c r="KUZ82" s="106"/>
      <c r="KVA82" s="106"/>
      <c r="KVB82" s="106"/>
      <c r="KVC82" s="106"/>
      <c r="KVD82" s="106"/>
      <c r="KVE82" s="106"/>
      <c r="KVF82" s="106"/>
      <c r="KVG82" s="106"/>
      <c r="KVH82" s="106"/>
      <c r="KVI82" s="106"/>
      <c r="KVJ82" s="106"/>
      <c r="KVK82" s="106"/>
      <c r="KVL82" s="106"/>
      <c r="KVM82" s="106"/>
      <c r="KVN82" s="106"/>
      <c r="KVO82" s="106"/>
      <c r="KVP82" s="106"/>
      <c r="KVQ82" s="106"/>
      <c r="KVR82" s="106"/>
      <c r="KVS82" s="106"/>
      <c r="KVT82" s="106"/>
      <c r="KVU82" s="106"/>
      <c r="KVV82" s="106"/>
      <c r="KVW82" s="106"/>
      <c r="KVX82" s="106"/>
      <c r="KVY82" s="106"/>
      <c r="KVZ82" s="106"/>
      <c r="KWA82" s="106"/>
      <c r="KWB82" s="106"/>
      <c r="KWC82" s="106"/>
      <c r="KWD82" s="106"/>
      <c r="KWE82" s="106"/>
      <c r="KWF82" s="106"/>
      <c r="KWG82" s="106"/>
      <c r="KWH82" s="106"/>
      <c r="KWI82" s="106"/>
      <c r="KWJ82" s="106"/>
      <c r="KWK82" s="106"/>
      <c r="KWL82" s="106"/>
      <c r="KWM82" s="106"/>
      <c r="KWN82" s="106"/>
      <c r="KWO82" s="106"/>
      <c r="KWP82" s="106"/>
      <c r="KWQ82" s="106"/>
      <c r="KWR82" s="106"/>
      <c r="KWS82" s="106"/>
      <c r="KWT82" s="106"/>
      <c r="KWU82" s="106"/>
      <c r="KWV82" s="106"/>
      <c r="KWW82" s="106"/>
      <c r="KWX82" s="106"/>
      <c r="KWY82" s="106"/>
      <c r="KWZ82" s="106"/>
      <c r="KXA82" s="106"/>
      <c r="KXB82" s="106"/>
      <c r="KXC82" s="106"/>
      <c r="KXD82" s="106"/>
      <c r="KXE82" s="106"/>
      <c r="KXF82" s="106"/>
      <c r="KXG82" s="106"/>
      <c r="KXH82" s="106"/>
      <c r="KXI82" s="106"/>
      <c r="KXJ82" s="106"/>
      <c r="KXK82" s="106"/>
      <c r="KXL82" s="106"/>
      <c r="KXM82" s="106"/>
      <c r="KXN82" s="106"/>
      <c r="KXO82" s="106"/>
      <c r="KXP82" s="106"/>
      <c r="KXQ82" s="106"/>
      <c r="KXR82" s="106"/>
      <c r="KXS82" s="106"/>
      <c r="KXT82" s="106"/>
      <c r="KXU82" s="106"/>
      <c r="KXV82" s="106"/>
      <c r="KXW82" s="106"/>
      <c r="KXX82" s="106"/>
      <c r="KXY82" s="106"/>
      <c r="KXZ82" s="106"/>
      <c r="KYA82" s="106"/>
      <c r="KYB82" s="106"/>
      <c r="KYC82" s="106"/>
      <c r="KYD82" s="106"/>
      <c r="KYE82" s="106"/>
      <c r="KYF82" s="106"/>
      <c r="KYG82" s="106"/>
      <c r="KYH82" s="106"/>
      <c r="KYI82" s="106"/>
      <c r="KYJ82" s="106"/>
      <c r="KYK82" s="106"/>
      <c r="KYL82" s="106"/>
      <c r="KYM82" s="106"/>
      <c r="KYN82" s="106"/>
      <c r="KYO82" s="106"/>
      <c r="KYP82" s="106"/>
      <c r="KYQ82" s="106"/>
      <c r="KYR82" s="106"/>
      <c r="KYS82" s="106"/>
      <c r="KYT82" s="106"/>
      <c r="KYU82" s="106"/>
      <c r="KYV82" s="106"/>
      <c r="KYW82" s="106"/>
      <c r="KYX82" s="106"/>
      <c r="KYY82" s="106"/>
      <c r="KYZ82" s="106"/>
      <c r="KZA82" s="106"/>
      <c r="KZB82" s="106"/>
      <c r="KZC82" s="106"/>
      <c r="KZD82" s="106"/>
      <c r="KZE82" s="106"/>
      <c r="KZF82" s="106"/>
      <c r="KZG82" s="106"/>
      <c r="KZH82" s="106"/>
      <c r="KZI82" s="106"/>
      <c r="KZJ82" s="106"/>
      <c r="KZK82" s="106"/>
      <c r="KZL82" s="106"/>
      <c r="KZM82" s="106"/>
      <c r="KZN82" s="106"/>
      <c r="KZO82" s="106"/>
      <c r="KZP82" s="106"/>
      <c r="KZQ82" s="106"/>
      <c r="KZR82" s="106"/>
      <c r="KZS82" s="106"/>
      <c r="KZT82" s="106"/>
      <c r="KZU82" s="106"/>
      <c r="KZV82" s="106"/>
      <c r="KZW82" s="106"/>
      <c r="KZX82" s="106"/>
      <c r="KZY82" s="106"/>
      <c r="KZZ82" s="106"/>
      <c r="LAA82" s="106"/>
      <c r="LAB82" s="106"/>
      <c r="LAC82" s="106"/>
      <c r="LAD82" s="106"/>
      <c r="LAE82" s="106"/>
      <c r="LAF82" s="106"/>
      <c r="LAG82" s="106"/>
      <c r="LAH82" s="106"/>
      <c r="LAI82" s="106"/>
      <c r="LAJ82" s="106"/>
      <c r="LAK82" s="106"/>
      <c r="LAL82" s="106"/>
      <c r="LAM82" s="106"/>
      <c r="LAN82" s="106"/>
      <c r="LAO82" s="106"/>
      <c r="LAP82" s="106"/>
      <c r="LAQ82" s="106"/>
      <c r="LAR82" s="106"/>
      <c r="LAS82" s="106"/>
      <c r="LAT82" s="106"/>
      <c r="LAU82" s="106"/>
      <c r="LAV82" s="106"/>
      <c r="LAW82" s="106"/>
      <c r="LAX82" s="106"/>
      <c r="LAY82" s="106"/>
      <c r="LAZ82" s="106"/>
      <c r="LBA82" s="106"/>
      <c r="LBB82" s="106"/>
      <c r="LBC82" s="106"/>
      <c r="LBD82" s="106"/>
      <c r="LBE82" s="106"/>
      <c r="LBF82" s="106"/>
      <c r="LBG82" s="106"/>
      <c r="LBH82" s="106"/>
      <c r="LBI82" s="106"/>
      <c r="LBJ82" s="106"/>
      <c r="LBK82" s="106"/>
      <c r="LBL82" s="106"/>
      <c r="LBM82" s="106"/>
      <c r="LBN82" s="106"/>
      <c r="LBO82" s="106"/>
      <c r="LBP82" s="106"/>
      <c r="LBQ82" s="106"/>
      <c r="LBR82" s="106"/>
      <c r="LBS82" s="106"/>
      <c r="LBT82" s="106"/>
      <c r="LBU82" s="106"/>
      <c r="LBV82" s="106"/>
      <c r="LBW82" s="106"/>
      <c r="LBX82" s="106"/>
      <c r="LBY82" s="106"/>
      <c r="LBZ82" s="106"/>
      <c r="LCA82" s="106"/>
      <c r="LCB82" s="106"/>
      <c r="LCC82" s="106"/>
      <c r="LCD82" s="106"/>
      <c r="LCE82" s="106"/>
      <c r="LCF82" s="106"/>
      <c r="LCG82" s="106"/>
      <c r="LCH82" s="106"/>
      <c r="LCI82" s="106"/>
      <c r="LCJ82" s="106"/>
      <c r="LCK82" s="106"/>
      <c r="LCL82" s="106"/>
      <c r="LCM82" s="106"/>
      <c r="LCN82" s="106"/>
      <c r="LCO82" s="106"/>
      <c r="LCP82" s="106"/>
      <c r="LCQ82" s="106"/>
      <c r="LCR82" s="106"/>
      <c r="LCS82" s="106"/>
      <c r="LCT82" s="106"/>
      <c r="LCU82" s="106"/>
      <c r="LCV82" s="106"/>
      <c r="LCW82" s="106"/>
      <c r="LCX82" s="106"/>
      <c r="LCY82" s="106"/>
      <c r="LCZ82" s="106"/>
      <c r="LDA82" s="106"/>
      <c r="LDB82" s="106"/>
      <c r="LDC82" s="106"/>
      <c r="LDD82" s="106"/>
      <c r="LDE82" s="106"/>
      <c r="LDF82" s="106"/>
      <c r="LDG82" s="106"/>
      <c r="LDH82" s="106"/>
      <c r="LDI82" s="106"/>
      <c r="LDJ82" s="106"/>
      <c r="LDK82" s="106"/>
      <c r="LDL82" s="106"/>
      <c r="LDM82" s="106"/>
      <c r="LDN82" s="106"/>
      <c r="LDO82" s="106"/>
      <c r="LDP82" s="106"/>
      <c r="LDQ82" s="106"/>
      <c r="LDR82" s="106"/>
      <c r="LDS82" s="106"/>
      <c r="LDT82" s="106"/>
      <c r="LDU82" s="106"/>
      <c r="LDV82" s="106"/>
      <c r="LDW82" s="106"/>
      <c r="LDX82" s="106"/>
      <c r="LDY82" s="106"/>
      <c r="LDZ82" s="106"/>
      <c r="LEA82" s="106"/>
      <c r="LEB82" s="106"/>
      <c r="LEC82" s="106"/>
      <c r="LED82" s="106"/>
      <c r="LEE82" s="106"/>
      <c r="LEF82" s="106"/>
      <c r="LEG82" s="106"/>
      <c r="LEH82" s="106"/>
      <c r="LEI82" s="106"/>
      <c r="LEJ82" s="106"/>
      <c r="LEK82" s="106"/>
      <c r="LEL82" s="106"/>
      <c r="LEM82" s="106"/>
      <c r="LEN82" s="106"/>
      <c r="LEO82" s="106"/>
      <c r="LEP82" s="106"/>
      <c r="LEQ82" s="106"/>
      <c r="LER82" s="106"/>
      <c r="LES82" s="106"/>
      <c r="LET82" s="106"/>
      <c r="LEU82" s="106"/>
      <c r="LEV82" s="106"/>
      <c r="LEW82" s="106"/>
      <c r="LEX82" s="106"/>
      <c r="LEY82" s="106"/>
      <c r="LEZ82" s="106"/>
      <c r="LFA82" s="106"/>
      <c r="LFB82" s="106"/>
      <c r="LFC82" s="106"/>
      <c r="LFD82" s="106"/>
      <c r="LFE82" s="106"/>
      <c r="LFF82" s="106"/>
      <c r="LFG82" s="106"/>
      <c r="LFH82" s="106"/>
      <c r="LFI82" s="106"/>
      <c r="LFJ82" s="106"/>
      <c r="LFK82" s="106"/>
      <c r="LFL82" s="106"/>
      <c r="LFM82" s="106"/>
      <c r="LFN82" s="106"/>
      <c r="LFO82" s="106"/>
      <c r="LFP82" s="106"/>
      <c r="LFQ82" s="106"/>
      <c r="LFR82" s="106"/>
      <c r="LFS82" s="106"/>
      <c r="LFT82" s="106"/>
      <c r="LFU82" s="106"/>
      <c r="LFV82" s="106"/>
      <c r="LFW82" s="106"/>
      <c r="LFX82" s="106"/>
      <c r="LFY82" s="106"/>
      <c r="LFZ82" s="106"/>
      <c r="LGA82" s="106"/>
      <c r="LGB82" s="106"/>
      <c r="LGC82" s="106"/>
      <c r="LGD82" s="106"/>
      <c r="LGE82" s="106"/>
      <c r="LGF82" s="106"/>
      <c r="LGG82" s="106"/>
      <c r="LGH82" s="106"/>
      <c r="LGI82" s="106"/>
      <c r="LGJ82" s="106"/>
      <c r="LGK82" s="106"/>
      <c r="LGL82" s="106"/>
      <c r="LGM82" s="106"/>
      <c r="LGN82" s="106"/>
      <c r="LGO82" s="106"/>
      <c r="LGP82" s="106"/>
      <c r="LGQ82" s="106"/>
      <c r="LGR82" s="106"/>
      <c r="LGS82" s="106"/>
      <c r="LGT82" s="106"/>
      <c r="LGU82" s="106"/>
      <c r="LGV82" s="106"/>
      <c r="LGW82" s="106"/>
      <c r="LGX82" s="106"/>
      <c r="LGY82" s="106"/>
      <c r="LGZ82" s="106"/>
      <c r="LHA82" s="106"/>
      <c r="LHB82" s="106"/>
      <c r="LHC82" s="106"/>
      <c r="LHD82" s="106"/>
      <c r="LHE82" s="106"/>
      <c r="LHF82" s="106"/>
      <c r="LHG82" s="106"/>
      <c r="LHH82" s="106"/>
      <c r="LHI82" s="106"/>
      <c r="LHJ82" s="106"/>
      <c r="LHK82" s="106"/>
      <c r="LHL82" s="106"/>
      <c r="LHM82" s="106"/>
      <c r="LHN82" s="106"/>
      <c r="LHO82" s="106"/>
      <c r="LHP82" s="106"/>
      <c r="LHQ82" s="106"/>
      <c r="LHR82" s="106"/>
      <c r="LHS82" s="106"/>
      <c r="LHT82" s="106"/>
      <c r="LHU82" s="106"/>
      <c r="LHV82" s="106"/>
      <c r="LHW82" s="106"/>
      <c r="LHX82" s="106"/>
      <c r="LHY82" s="106"/>
      <c r="LHZ82" s="106"/>
      <c r="LIA82" s="106"/>
      <c r="LIB82" s="106"/>
      <c r="LIC82" s="106"/>
      <c r="LID82" s="106"/>
      <c r="LIE82" s="106"/>
      <c r="LIF82" s="106"/>
      <c r="LIG82" s="106"/>
      <c r="LIH82" s="106"/>
      <c r="LII82" s="106"/>
      <c r="LIJ82" s="106"/>
      <c r="LIK82" s="106"/>
      <c r="LIL82" s="106"/>
      <c r="LIM82" s="106"/>
      <c r="LIN82" s="106"/>
      <c r="LIO82" s="106"/>
      <c r="LIP82" s="106"/>
      <c r="LIQ82" s="106"/>
      <c r="LIR82" s="106"/>
      <c r="LIS82" s="106"/>
      <c r="LIT82" s="106"/>
      <c r="LIU82" s="106"/>
      <c r="LIV82" s="106"/>
      <c r="LIW82" s="106"/>
      <c r="LIX82" s="106"/>
      <c r="LIY82" s="106"/>
      <c r="LIZ82" s="106"/>
      <c r="LJA82" s="106"/>
      <c r="LJB82" s="106"/>
      <c r="LJC82" s="106"/>
      <c r="LJD82" s="106"/>
      <c r="LJE82" s="106"/>
      <c r="LJF82" s="106"/>
      <c r="LJG82" s="106"/>
      <c r="LJH82" s="106"/>
      <c r="LJI82" s="106"/>
      <c r="LJJ82" s="106"/>
      <c r="LJK82" s="106"/>
      <c r="LJL82" s="106"/>
      <c r="LJM82" s="106"/>
      <c r="LJN82" s="106"/>
      <c r="LJO82" s="106"/>
      <c r="LJP82" s="106"/>
      <c r="LJQ82" s="106"/>
      <c r="LJR82" s="106"/>
      <c r="LJS82" s="106"/>
      <c r="LJT82" s="106"/>
      <c r="LJU82" s="106"/>
      <c r="LJV82" s="106"/>
      <c r="LJW82" s="106"/>
      <c r="LJX82" s="106"/>
      <c r="LJY82" s="106"/>
      <c r="LJZ82" s="106"/>
      <c r="LKA82" s="106"/>
      <c r="LKB82" s="106"/>
      <c r="LKC82" s="106"/>
      <c r="LKD82" s="106"/>
      <c r="LKE82" s="106"/>
      <c r="LKF82" s="106"/>
      <c r="LKG82" s="106"/>
      <c r="LKH82" s="106"/>
      <c r="LKI82" s="106"/>
      <c r="LKJ82" s="106"/>
      <c r="LKK82" s="106"/>
      <c r="LKL82" s="106"/>
      <c r="LKM82" s="106"/>
      <c r="LKN82" s="106"/>
      <c r="LKO82" s="106"/>
      <c r="LKP82" s="106"/>
      <c r="LKQ82" s="106"/>
      <c r="LKR82" s="106"/>
      <c r="LKS82" s="106"/>
      <c r="LKT82" s="106"/>
      <c r="LKU82" s="106"/>
      <c r="LKV82" s="106"/>
      <c r="LKW82" s="106"/>
      <c r="LKX82" s="106"/>
      <c r="LKY82" s="106"/>
      <c r="LKZ82" s="106"/>
      <c r="LLA82" s="106"/>
      <c r="LLB82" s="106"/>
      <c r="LLC82" s="106"/>
      <c r="LLD82" s="106"/>
      <c r="LLE82" s="106"/>
      <c r="LLF82" s="106"/>
      <c r="LLG82" s="106"/>
      <c r="LLH82" s="106"/>
      <c r="LLI82" s="106"/>
      <c r="LLJ82" s="106"/>
      <c r="LLK82" s="106"/>
      <c r="LLL82" s="106"/>
      <c r="LLM82" s="106"/>
      <c r="LLN82" s="106"/>
      <c r="LLO82" s="106"/>
      <c r="LLP82" s="106"/>
      <c r="LLQ82" s="106"/>
      <c r="LLR82" s="106"/>
      <c r="LLS82" s="106"/>
      <c r="LLT82" s="106"/>
      <c r="LLU82" s="106"/>
      <c r="LLV82" s="106"/>
      <c r="LLW82" s="106"/>
      <c r="LLX82" s="106"/>
      <c r="LLY82" s="106"/>
      <c r="LLZ82" s="106"/>
      <c r="LMA82" s="106"/>
      <c r="LMB82" s="106"/>
      <c r="LMC82" s="106"/>
      <c r="LMD82" s="106"/>
      <c r="LME82" s="106"/>
      <c r="LMF82" s="106"/>
      <c r="LMG82" s="106"/>
      <c r="LMH82" s="106"/>
      <c r="LMI82" s="106"/>
      <c r="LMJ82" s="106"/>
      <c r="LMK82" s="106"/>
      <c r="LML82" s="106"/>
      <c r="LMM82" s="106"/>
      <c r="LMN82" s="106"/>
      <c r="LMO82" s="106"/>
      <c r="LMP82" s="106"/>
      <c r="LMQ82" s="106"/>
      <c r="LMR82" s="106"/>
      <c r="LMS82" s="106"/>
      <c r="LMT82" s="106"/>
      <c r="LMU82" s="106"/>
      <c r="LMV82" s="106"/>
      <c r="LMW82" s="106"/>
      <c r="LMX82" s="106"/>
      <c r="LMY82" s="106"/>
      <c r="LMZ82" s="106"/>
      <c r="LNA82" s="106"/>
      <c r="LNB82" s="106"/>
      <c r="LNC82" s="106"/>
      <c r="LND82" s="106"/>
      <c r="LNE82" s="106"/>
      <c r="LNF82" s="106"/>
      <c r="LNG82" s="106"/>
      <c r="LNH82" s="106"/>
      <c r="LNI82" s="106"/>
      <c r="LNJ82" s="106"/>
      <c r="LNK82" s="106"/>
      <c r="LNL82" s="106"/>
      <c r="LNM82" s="106"/>
      <c r="LNN82" s="106"/>
      <c r="LNO82" s="106"/>
      <c r="LNP82" s="106"/>
      <c r="LNQ82" s="106"/>
      <c r="LNR82" s="106"/>
      <c r="LNS82" s="106"/>
      <c r="LNT82" s="106"/>
      <c r="LNU82" s="106"/>
      <c r="LNV82" s="106"/>
      <c r="LNW82" s="106"/>
      <c r="LNX82" s="106"/>
      <c r="LNY82" s="106"/>
      <c r="LNZ82" s="106"/>
      <c r="LOA82" s="106"/>
      <c r="LOB82" s="106"/>
      <c r="LOC82" s="106"/>
      <c r="LOD82" s="106"/>
      <c r="LOE82" s="106"/>
      <c r="LOF82" s="106"/>
      <c r="LOG82" s="106"/>
      <c r="LOH82" s="106"/>
      <c r="LOI82" s="106"/>
      <c r="LOJ82" s="106"/>
      <c r="LOK82" s="106"/>
      <c r="LOL82" s="106"/>
      <c r="LOM82" s="106"/>
      <c r="LON82" s="106"/>
      <c r="LOO82" s="106"/>
      <c r="LOP82" s="106"/>
      <c r="LOQ82" s="106"/>
      <c r="LOR82" s="106"/>
      <c r="LOS82" s="106"/>
      <c r="LOT82" s="106"/>
      <c r="LOU82" s="106"/>
      <c r="LOV82" s="106"/>
      <c r="LOW82" s="106"/>
      <c r="LOX82" s="106"/>
      <c r="LOY82" s="106"/>
      <c r="LOZ82" s="106"/>
      <c r="LPA82" s="106"/>
      <c r="LPB82" s="106"/>
      <c r="LPC82" s="106"/>
      <c r="LPD82" s="106"/>
      <c r="LPE82" s="106"/>
      <c r="LPF82" s="106"/>
      <c r="LPG82" s="106"/>
      <c r="LPH82" s="106"/>
      <c r="LPI82" s="106"/>
      <c r="LPJ82" s="106"/>
      <c r="LPK82" s="106"/>
      <c r="LPL82" s="106"/>
      <c r="LPM82" s="106"/>
      <c r="LPN82" s="106"/>
      <c r="LPO82" s="106"/>
      <c r="LPP82" s="106"/>
      <c r="LPQ82" s="106"/>
      <c r="LPR82" s="106"/>
      <c r="LPS82" s="106"/>
      <c r="LPT82" s="106"/>
      <c r="LPU82" s="106"/>
      <c r="LPV82" s="106"/>
      <c r="LPW82" s="106"/>
      <c r="LPX82" s="106"/>
      <c r="LPY82" s="106"/>
      <c r="LPZ82" s="106"/>
      <c r="LQA82" s="106"/>
      <c r="LQB82" s="106"/>
      <c r="LQC82" s="106"/>
      <c r="LQD82" s="106"/>
      <c r="LQE82" s="106"/>
      <c r="LQF82" s="106"/>
      <c r="LQG82" s="106"/>
      <c r="LQH82" s="106"/>
      <c r="LQI82" s="106"/>
      <c r="LQJ82" s="106"/>
      <c r="LQK82" s="106"/>
      <c r="LQL82" s="106"/>
      <c r="LQM82" s="106"/>
      <c r="LQN82" s="106"/>
      <c r="LQO82" s="106"/>
      <c r="LQP82" s="106"/>
      <c r="LQQ82" s="106"/>
      <c r="LQR82" s="106"/>
      <c r="LQS82" s="106"/>
      <c r="LQT82" s="106"/>
      <c r="LQU82" s="106"/>
      <c r="LQV82" s="106"/>
      <c r="LQW82" s="106"/>
      <c r="LQX82" s="106"/>
      <c r="LQY82" s="106"/>
      <c r="LQZ82" s="106"/>
      <c r="LRA82" s="106"/>
      <c r="LRB82" s="106"/>
      <c r="LRC82" s="106"/>
      <c r="LRD82" s="106"/>
      <c r="LRE82" s="106"/>
      <c r="LRF82" s="106"/>
      <c r="LRG82" s="106"/>
      <c r="LRH82" s="106"/>
      <c r="LRI82" s="106"/>
      <c r="LRJ82" s="106"/>
      <c r="LRK82" s="106"/>
      <c r="LRL82" s="106"/>
      <c r="LRM82" s="106"/>
      <c r="LRN82" s="106"/>
      <c r="LRO82" s="106"/>
      <c r="LRP82" s="106"/>
      <c r="LRQ82" s="106"/>
      <c r="LRR82" s="106"/>
      <c r="LRS82" s="106"/>
      <c r="LRT82" s="106"/>
      <c r="LRU82" s="106"/>
      <c r="LRV82" s="106"/>
      <c r="LRW82" s="106"/>
      <c r="LRX82" s="106"/>
      <c r="LRY82" s="106"/>
      <c r="LRZ82" s="106"/>
      <c r="LSA82" s="106"/>
      <c r="LSB82" s="106"/>
      <c r="LSC82" s="106"/>
      <c r="LSD82" s="106"/>
      <c r="LSE82" s="106"/>
      <c r="LSF82" s="106"/>
      <c r="LSG82" s="106"/>
      <c r="LSH82" s="106"/>
      <c r="LSI82" s="106"/>
      <c r="LSJ82" s="106"/>
      <c r="LSK82" s="106"/>
      <c r="LSL82" s="106"/>
      <c r="LSM82" s="106"/>
      <c r="LSN82" s="106"/>
      <c r="LSO82" s="106"/>
      <c r="LSP82" s="106"/>
      <c r="LSQ82" s="106"/>
      <c r="LSR82" s="106"/>
      <c r="LSS82" s="106"/>
      <c r="LST82" s="106"/>
      <c r="LSU82" s="106"/>
      <c r="LSV82" s="106"/>
      <c r="LSW82" s="106"/>
      <c r="LSX82" s="106"/>
      <c r="LSY82" s="106"/>
      <c r="LSZ82" s="106"/>
      <c r="LTA82" s="106"/>
      <c r="LTB82" s="106"/>
      <c r="LTC82" s="106"/>
      <c r="LTD82" s="106"/>
      <c r="LTE82" s="106"/>
      <c r="LTF82" s="106"/>
      <c r="LTG82" s="106"/>
      <c r="LTH82" s="106"/>
      <c r="LTI82" s="106"/>
      <c r="LTJ82" s="106"/>
      <c r="LTK82" s="106"/>
      <c r="LTL82" s="106"/>
      <c r="LTM82" s="106"/>
      <c r="LTN82" s="106"/>
      <c r="LTO82" s="106"/>
      <c r="LTP82" s="106"/>
      <c r="LTQ82" s="106"/>
      <c r="LTR82" s="106"/>
      <c r="LTS82" s="106"/>
      <c r="LTT82" s="106"/>
      <c r="LTU82" s="106"/>
      <c r="LTV82" s="106"/>
      <c r="LTW82" s="106"/>
      <c r="LTX82" s="106"/>
      <c r="LTY82" s="106"/>
      <c r="LTZ82" s="106"/>
      <c r="LUA82" s="106"/>
      <c r="LUB82" s="106"/>
      <c r="LUC82" s="106"/>
      <c r="LUD82" s="106"/>
      <c r="LUE82" s="106"/>
      <c r="LUF82" s="106"/>
      <c r="LUG82" s="106"/>
      <c r="LUH82" s="106"/>
      <c r="LUI82" s="106"/>
      <c r="LUJ82" s="106"/>
      <c r="LUK82" s="106"/>
      <c r="LUL82" s="106"/>
      <c r="LUM82" s="106"/>
      <c r="LUN82" s="106"/>
      <c r="LUO82" s="106"/>
      <c r="LUP82" s="106"/>
      <c r="LUQ82" s="106"/>
      <c r="LUR82" s="106"/>
      <c r="LUS82" s="106"/>
      <c r="LUT82" s="106"/>
      <c r="LUU82" s="106"/>
      <c r="LUV82" s="106"/>
      <c r="LUW82" s="106"/>
      <c r="LUX82" s="106"/>
      <c r="LUY82" s="106"/>
      <c r="LUZ82" s="106"/>
      <c r="LVA82" s="106"/>
      <c r="LVB82" s="106"/>
      <c r="LVC82" s="106"/>
      <c r="LVD82" s="106"/>
      <c r="LVE82" s="106"/>
      <c r="LVF82" s="106"/>
      <c r="LVG82" s="106"/>
      <c r="LVH82" s="106"/>
      <c r="LVI82" s="106"/>
      <c r="LVJ82" s="106"/>
      <c r="LVK82" s="106"/>
      <c r="LVL82" s="106"/>
      <c r="LVM82" s="106"/>
      <c r="LVN82" s="106"/>
      <c r="LVO82" s="106"/>
      <c r="LVP82" s="106"/>
      <c r="LVQ82" s="106"/>
      <c r="LVR82" s="106"/>
      <c r="LVS82" s="106"/>
      <c r="LVT82" s="106"/>
      <c r="LVU82" s="106"/>
      <c r="LVV82" s="106"/>
      <c r="LVW82" s="106"/>
      <c r="LVX82" s="106"/>
      <c r="LVY82" s="106"/>
      <c r="LVZ82" s="106"/>
      <c r="LWA82" s="106"/>
      <c r="LWB82" s="106"/>
      <c r="LWC82" s="106"/>
      <c r="LWD82" s="106"/>
      <c r="LWE82" s="106"/>
      <c r="LWF82" s="106"/>
      <c r="LWG82" s="106"/>
      <c r="LWH82" s="106"/>
      <c r="LWI82" s="106"/>
      <c r="LWJ82" s="106"/>
      <c r="LWK82" s="106"/>
      <c r="LWL82" s="106"/>
      <c r="LWM82" s="106"/>
      <c r="LWN82" s="106"/>
      <c r="LWO82" s="106"/>
      <c r="LWP82" s="106"/>
      <c r="LWQ82" s="106"/>
      <c r="LWR82" s="106"/>
      <c r="LWS82" s="106"/>
      <c r="LWT82" s="106"/>
      <c r="LWU82" s="106"/>
      <c r="LWV82" s="106"/>
      <c r="LWW82" s="106"/>
      <c r="LWX82" s="106"/>
      <c r="LWY82" s="106"/>
      <c r="LWZ82" s="106"/>
      <c r="LXA82" s="106"/>
      <c r="LXB82" s="106"/>
      <c r="LXC82" s="106"/>
      <c r="LXD82" s="106"/>
      <c r="LXE82" s="106"/>
      <c r="LXF82" s="106"/>
      <c r="LXG82" s="106"/>
      <c r="LXH82" s="106"/>
      <c r="LXI82" s="106"/>
      <c r="LXJ82" s="106"/>
      <c r="LXK82" s="106"/>
      <c r="LXL82" s="106"/>
      <c r="LXM82" s="106"/>
      <c r="LXN82" s="106"/>
      <c r="LXO82" s="106"/>
      <c r="LXP82" s="106"/>
      <c r="LXQ82" s="106"/>
      <c r="LXR82" s="106"/>
      <c r="LXS82" s="106"/>
      <c r="LXT82" s="106"/>
      <c r="LXU82" s="106"/>
      <c r="LXV82" s="106"/>
      <c r="LXW82" s="106"/>
      <c r="LXX82" s="106"/>
      <c r="LXY82" s="106"/>
      <c r="LXZ82" s="106"/>
      <c r="LYA82" s="106"/>
      <c r="LYB82" s="106"/>
      <c r="LYC82" s="106"/>
      <c r="LYD82" s="106"/>
      <c r="LYE82" s="106"/>
      <c r="LYF82" s="106"/>
      <c r="LYG82" s="106"/>
      <c r="LYH82" s="106"/>
      <c r="LYI82" s="106"/>
      <c r="LYJ82" s="106"/>
      <c r="LYK82" s="106"/>
      <c r="LYL82" s="106"/>
      <c r="LYM82" s="106"/>
      <c r="LYN82" s="106"/>
      <c r="LYO82" s="106"/>
      <c r="LYP82" s="106"/>
      <c r="LYQ82" s="106"/>
      <c r="LYR82" s="106"/>
      <c r="LYS82" s="106"/>
      <c r="LYT82" s="106"/>
      <c r="LYU82" s="106"/>
      <c r="LYV82" s="106"/>
      <c r="LYW82" s="106"/>
      <c r="LYX82" s="106"/>
      <c r="LYY82" s="106"/>
      <c r="LYZ82" s="106"/>
      <c r="LZA82" s="106"/>
      <c r="LZB82" s="106"/>
      <c r="LZC82" s="106"/>
      <c r="LZD82" s="106"/>
      <c r="LZE82" s="106"/>
      <c r="LZF82" s="106"/>
      <c r="LZG82" s="106"/>
      <c r="LZH82" s="106"/>
      <c r="LZI82" s="106"/>
      <c r="LZJ82" s="106"/>
      <c r="LZK82" s="106"/>
      <c r="LZL82" s="106"/>
      <c r="LZM82" s="106"/>
      <c r="LZN82" s="106"/>
      <c r="LZO82" s="106"/>
      <c r="LZP82" s="106"/>
      <c r="LZQ82" s="106"/>
      <c r="LZR82" s="106"/>
      <c r="LZS82" s="106"/>
      <c r="LZT82" s="106"/>
      <c r="LZU82" s="106"/>
      <c r="LZV82" s="106"/>
      <c r="LZW82" s="106"/>
      <c r="LZX82" s="106"/>
      <c r="LZY82" s="106"/>
      <c r="LZZ82" s="106"/>
      <c r="MAA82" s="106"/>
      <c r="MAB82" s="106"/>
      <c r="MAC82" s="106"/>
      <c r="MAD82" s="106"/>
      <c r="MAE82" s="106"/>
      <c r="MAF82" s="106"/>
      <c r="MAG82" s="106"/>
      <c r="MAH82" s="106"/>
      <c r="MAI82" s="106"/>
      <c r="MAJ82" s="106"/>
      <c r="MAK82" s="106"/>
      <c r="MAL82" s="106"/>
      <c r="MAM82" s="106"/>
      <c r="MAN82" s="106"/>
      <c r="MAO82" s="106"/>
      <c r="MAP82" s="106"/>
      <c r="MAQ82" s="106"/>
      <c r="MAR82" s="106"/>
      <c r="MAS82" s="106"/>
      <c r="MAT82" s="106"/>
      <c r="MAU82" s="106"/>
      <c r="MAV82" s="106"/>
      <c r="MAW82" s="106"/>
      <c r="MAX82" s="106"/>
      <c r="MAY82" s="106"/>
      <c r="MAZ82" s="106"/>
      <c r="MBA82" s="106"/>
      <c r="MBB82" s="106"/>
      <c r="MBC82" s="106"/>
      <c r="MBD82" s="106"/>
      <c r="MBE82" s="106"/>
      <c r="MBF82" s="106"/>
      <c r="MBG82" s="106"/>
      <c r="MBH82" s="106"/>
      <c r="MBI82" s="106"/>
      <c r="MBJ82" s="106"/>
      <c r="MBK82" s="106"/>
      <c r="MBL82" s="106"/>
      <c r="MBM82" s="106"/>
      <c r="MBN82" s="106"/>
      <c r="MBO82" s="106"/>
      <c r="MBP82" s="106"/>
      <c r="MBQ82" s="106"/>
      <c r="MBR82" s="106"/>
      <c r="MBS82" s="106"/>
      <c r="MBT82" s="106"/>
      <c r="MBU82" s="106"/>
      <c r="MBV82" s="106"/>
      <c r="MBW82" s="106"/>
      <c r="MBX82" s="106"/>
      <c r="MBY82" s="106"/>
      <c r="MBZ82" s="106"/>
      <c r="MCA82" s="106"/>
      <c r="MCB82" s="106"/>
      <c r="MCC82" s="106"/>
      <c r="MCD82" s="106"/>
      <c r="MCE82" s="106"/>
      <c r="MCF82" s="106"/>
      <c r="MCG82" s="106"/>
      <c r="MCH82" s="106"/>
      <c r="MCI82" s="106"/>
      <c r="MCJ82" s="106"/>
      <c r="MCK82" s="106"/>
      <c r="MCL82" s="106"/>
      <c r="MCM82" s="106"/>
      <c r="MCN82" s="106"/>
      <c r="MCO82" s="106"/>
      <c r="MCP82" s="106"/>
      <c r="MCQ82" s="106"/>
      <c r="MCR82" s="106"/>
      <c r="MCS82" s="106"/>
      <c r="MCT82" s="106"/>
      <c r="MCU82" s="106"/>
      <c r="MCV82" s="106"/>
      <c r="MCW82" s="106"/>
      <c r="MCX82" s="106"/>
      <c r="MCY82" s="106"/>
      <c r="MCZ82" s="106"/>
      <c r="MDA82" s="106"/>
      <c r="MDB82" s="106"/>
      <c r="MDC82" s="106"/>
      <c r="MDD82" s="106"/>
      <c r="MDE82" s="106"/>
      <c r="MDF82" s="106"/>
      <c r="MDG82" s="106"/>
      <c r="MDH82" s="106"/>
      <c r="MDI82" s="106"/>
      <c r="MDJ82" s="106"/>
      <c r="MDK82" s="106"/>
      <c r="MDL82" s="106"/>
      <c r="MDM82" s="106"/>
      <c r="MDN82" s="106"/>
      <c r="MDO82" s="106"/>
      <c r="MDP82" s="106"/>
      <c r="MDQ82" s="106"/>
      <c r="MDR82" s="106"/>
      <c r="MDS82" s="106"/>
      <c r="MDT82" s="106"/>
      <c r="MDU82" s="106"/>
      <c r="MDV82" s="106"/>
      <c r="MDW82" s="106"/>
      <c r="MDX82" s="106"/>
      <c r="MDY82" s="106"/>
      <c r="MDZ82" s="106"/>
      <c r="MEA82" s="106"/>
      <c r="MEB82" s="106"/>
      <c r="MEC82" s="106"/>
      <c r="MED82" s="106"/>
      <c r="MEE82" s="106"/>
      <c r="MEF82" s="106"/>
      <c r="MEG82" s="106"/>
      <c r="MEH82" s="106"/>
      <c r="MEI82" s="106"/>
      <c r="MEJ82" s="106"/>
      <c r="MEK82" s="106"/>
      <c r="MEL82" s="106"/>
      <c r="MEM82" s="106"/>
      <c r="MEN82" s="106"/>
      <c r="MEO82" s="106"/>
      <c r="MEP82" s="106"/>
      <c r="MEQ82" s="106"/>
      <c r="MER82" s="106"/>
      <c r="MES82" s="106"/>
      <c r="MET82" s="106"/>
      <c r="MEU82" s="106"/>
      <c r="MEV82" s="106"/>
      <c r="MEW82" s="106"/>
      <c r="MEX82" s="106"/>
      <c r="MEY82" s="106"/>
      <c r="MEZ82" s="106"/>
      <c r="MFA82" s="106"/>
      <c r="MFB82" s="106"/>
      <c r="MFC82" s="106"/>
      <c r="MFD82" s="106"/>
      <c r="MFE82" s="106"/>
      <c r="MFF82" s="106"/>
      <c r="MFG82" s="106"/>
      <c r="MFH82" s="106"/>
      <c r="MFI82" s="106"/>
      <c r="MFJ82" s="106"/>
      <c r="MFK82" s="106"/>
      <c r="MFL82" s="106"/>
      <c r="MFM82" s="106"/>
      <c r="MFN82" s="106"/>
      <c r="MFO82" s="106"/>
      <c r="MFP82" s="106"/>
      <c r="MFQ82" s="106"/>
      <c r="MFR82" s="106"/>
      <c r="MFS82" s="106"/>
      <c r="MFT82" s="106"/>
      <c r="MFU82" s="106"/>
      <c r="MFV82" s="106"/>
      <c r="MFW82" s="106"/>
      <c r="MFX82" s="106"/>
      <c r="MFY82" s="106"/>
      <c r="MFZ82" s="106"/>
      <c r="MGA82" s="106"/>
      <c r="MGB82" s="106"/>
      <c r="MGC82" s="106"/>
      <c r="MGD82" s="106"/>
      <c r="MGE82" s="106"/>
      <c r="MGF82" s="106"/>
      <c r="MGG82" s="106"/>
      <c r="MGH82" s="106"/>
      <c r="MGI82" s="106"/>
      <c r="MGJ82" s="106"/>
      <c r="MGK82" s="106"/>
      <c r="MGL82" s="106"/>
      <c r="MGM82" s="106"/>
      <c r="MGN82" s="106"/>
      <c r="MGO82" s="106"/>
      <c r="MGP82" s="106"/>
      <c r="MGQ82" s="106"/>
      <c r="MGR82" s="106"/>
      <c r="MGS82" s="106"/>
      <c r="MGT82" s="106"/>
      <c r="MGU82" s="106"/>
      <c r="MGV82" s="106"/>
      <c r="MGW82" s="106"/>
      <c r="MGX82" s="106"/>
      <c r="MGY82" s="106"/>
      <c r="MGZ82" s="106"/>
      <c r="MHA82" s="106"/>
      <c r="MHB82" s="106"/>
      <c r="MHC82" s="106"/>
      <c r="MHD82" s="106"/>
      <c r="MHE82" s="106"/>
      <c r="MHF82" s="106"/>
      <c r="MHG82" s="106"/>
      <c r="MHH82" s="106"/>
      <c r="MHI82" s="106"/>
      <c r="MHJ82" s="106"/>
      <c r="MHK82" s="106"/>
      <c r="MHL82" s="106"/>
      <c r="MHM82" s="106"/>
      <c r="MHN82" s="106"/>
      <c r="MHO82" s="106"/>
      <c r="MHP82" s="106"/>
      <c r="MHQ82" s="106"/>
      <c r="MHR82" s="106"/>
      <c r="MHS82" s="106"/>
      <c r="MHT82" s="106"/>
      <c r="MHU82" s="106"/>
      <c r="MHV82" s="106"/>
      <c r="MHW82" s="106"/>
      <c r="MHX82" s="106"/>
      <c r="MHY82" s="106"/>
      <c r="MHZ82" s="106"/>
      <c r="MIA82" s="106"/>
      <c r="MIB82" s="106"/>
      <c r="MIC82" s="106"/>
      <c r="MID82" s="106"/>
      <c r="MIE82" s="106"/>
      <c r="MIF82" s="106"/>
      <c r="MIG82" s="106"/>
      <c r="MIH82" s="106"/>
      <c r="MII82" s="106"/>
      <c r="MIJ82" s="106"/>
      <c r="MIK82" s="106"/>
      <c r="MIL82" s="106"/>
      <c r="MIM82" s="106"/>
      <c r="MIN82" s="106"/>
      <c r="MIO82" s="106"/>
      <c r="MIP82" s="106"/>
      <c r="MIQ82" s="106"/>
      <c r="MIR82" s="106"/>
      <c r="MIS82" s="106"/>
      <c r="MIT82" s="106"/>
      <c r="MIU82" s="106"/>
      <c r="MIV82" s="106"/>
      <c r="MIW82" s="106"/>
      <c r="MIX82" s="106"/>
      <c r="MIY82" s="106"/>
      <c r="MIZ82" s="106"/>
      <c r="MJA82" s="106"/>
      <c r="MJB82" s="106"/>
      <c r="MJC82" s="106"/>
      <c r="MJD82" s="106"/>
      <c r="MJE82" s="106"/>
      <c r="MJF82" s="106"/>
      <c r="MJG82" s="106"/>
      <c r="MJH82" s="106"/>
      <c r="MJI82" s="106"/>
      <c r="MJJ82" s="106"/>
      <c r="MJK82" s="106"/>
      <c r="MJL82" s="106"/>
      <c r="MJM82" s="106"/>
      <c r="MJN82" s="106"/>
      <c r="MJO82" s="106"/>
      <c r="MJP82" s="106"/>
      <c r="MJQ82" s="106"/>
      <c r="MJR82" s="106"/>
      <c r="MJS82" s="106"/>
      <c r="MJT82" s="106"/>
      <c r="MJU82" s="106"/>
      <c r="MJV82" s="106"/>
      <c r="MJW82" s="106"/>
      <c r="MJX82" s="106"/>
      <c r="MJY82" s="106"/>
      <c r="MJZ82" s="106"/>
      <c r="MKA82" s="106"/>
      <c r="MKB82" s="106"/>
      <c r="MKC82" s="106"/>
      <c r="MKD82" s="106"/>
      <c r="MKE82" s="106"/>
      <c r="MKF82" s="106"/>
      <c r="MKG82" s="106"/>
      <c r="MKH82" s="106"/>
      <c r="MKI82" s="106"/>
      <c r="MKJ82" s="106"/>
      <c r="MKK82" s="106"/>
      <c r="MKL82" s="106"/>
      <c r="MKM82" s="106"/>
      <c r="MKN82" s="106"/>
      <c r="MKO82" s="106"/>
      <c r="MKP82" s="106"/>
      <c r="MKQ82" s="106"/>
      <c r="MKR82" s="106"/>
      <c r="MKS82" s="106"/>
      <c r="MKT82" s="106"/>
      <c r="MKU82" s="106"/>
      <c r="MKV82" s="106"/>
      <c r="MKW82" s="106"/>
      <c r="MKX82" s="106"/>
      <c r="MKY82" s="106"/>
      <c r="MKZ82" s="106"/>
      <c r="MLA82" s="106"/>
      <c r="MLB82" s="106"/>
      <c r="MLC82" s="106"/>
      <c r="MLD82" s="106"/>
      <c r="MLE82" s="106"/>
      <c r="MLF82" s="106"/>
      <c r="MLG82" s="106"/>
      <c r="MLH82" s="106"/>
      <c r="MLI82" s="106"/>
      <c r="MLJ82" s="106"/>
      <c r="MLK82" s="106"/>
      <c r="MLL82" s="106"/>
      <c r="MLM82" s="106"/>
      <c r="MLN82" s="106"/>
      <c r="MLO82" s="106"/>
      <c r="MLP82" s="106"/>
      <c r="MLQ82" s="106"/>
      <c r="MLR82" s="106"/>
      <c r="MLS82" s="106"/>
      <c r="MLT82" s="106"/>
      <c r="MLU82" s="106"/>
      <c r="MLV82" s="106"/>
      <c r="MLW82" s="106"/>
      <c r="MLX82" s="106"/>
      <c r="MLY82" s="106"/>
      <c r="MLZ82" s="106"/>
      <c r="MMA82" s="106"/>
      <c r="MMB82" s="106"/>
      <c r="MMC82" s="106"/>
      <c r="MMD82" s="106"/>
      <c r="MME82" s="106"/>
      <c r="MMF82" s="106"/>
      <c r="MMG82" s="106"/>
      <c r="MMH82" s="106"/>
      <c r="MMI82" s="106"/>
      <c r="MMJ82" s="106"/>
      <c r="MMK82" s="106"/>
      <c r="MML82" s="106"/>
      <c r="MMM82" s="106"/>
      <c r="MMN82" s="106"/>
      <c r="MMO82" s="106"/>
      <c r="MMP82" s="106"/>
      <c r="MMQ82" s="106"/>
      <c r="MMR82" s="106"/>
      <c r="MMS82" s="106"/>
      <c r="MMT82" s="106"/>
      <c r="MMU82" s="106"/>
      <c r="MMV82" s="106"/>
      <c r="MMW82" s="106"/>
      <c r="MMX82" s="106"/>
      <c r="MMY82" s="106"/>
      <c r="MMZ82" s="106"/>
      <c r="MNA82" s="106"/>
      <c r="MNB82" s="106"/>
      <c r="MNC82" s="106"/>
      <c r="MND82" s="106"/>
      <c r="MNE82" s="106"/>
      <c r="MNF82" s="106"/>
      <c r="MNG82" s="106"/>
      <c r="MNH82" s="106"/>
      <c r="MNI82" s="106"/>
      <c r="MNJ82" s="106"/>
      <c r="MNK82" s="106"/>
      <c r="MNL82" s="106"/>
      <c r="MNM82" s="106"/>
      <c r="MNN82" s="106"/>
      <c r="MNO82" s="106"/>
      <c r="MNP82" s="106"/>
      <c r="MNQ82" s="106"/>
      <c r="MNR82" s="106"/>
      <c r="MNS82" s="106"/>
      <c r="MNT82" s="106"/>
      <c r="MNU82" s="106"/>
      <c r="MNV82" s="106"/>
      <c r="MNW82" s="106"/>
      <c r="MNX82" s="106"/>
      <c r="MNY82" s="106"/>
      <c r="MNZ82" s="106"/>
      <c r="MOA82" s="106"/>
      <c r="MOB82" s="106"/>
      <c r="MOC82" s="106"/>
      <c r="MOD82" s="106"/>
      <c r="MOE82" s="106"/>
      <c r="MOF82" s="106"/>
      <c r="MOG82" s="106"/>
      <c r="MOH82" s="106"/>
      <c r="MOI82" s="106"/>
      <c r="MOJ82" s="106"/>
      <c r="MOK82" s="106"/>
      <c r="MOL82" s="106"/>
      <c r="MOM82" s="106"/>
      <c r="MON82" s="106"/>
      <c r="MOO82" s="106"/>
      <c r="MOP82" s="106"/>
      <c r="MOQ82" s="106"/>
      <c r="MOR82" s="106"/>
      <c r="MOS82" s="106"/>
      <c r="MOT82" s="106"/>
      <c r="MOU82" s="106"/>
      <c r="MOV82" s="106"/>
      <c r="MOW82" s="106"/>
      <c r="MOX82" s="106"/>
      <c r="MOY82" s="106"/>
      <c r="MOZ82" s="106"/>
      <c r="MPA82" s="106"/>
      <c r="MPB82" s="106"/>
      <c r="MPC82" s="106"/>
      <c r="MPD82" s="106"/>
      <c r="MPE82" s="106"/>
      <c r="MPF82" s="106"/>
      <c r="MPG82" s="106"/>
      <c r="MPH82" s="106"/>
      <c r="MPI82" s="106"/>
      <c r="MPJ82" s="106"/>
      <c r="MPK82" s="106"/>
      <c r="MPL82" s="106"/>
      <c r="MPM82" s="106"/>
      <c r="MPN82" s="106"/>
      <c r="MPO82" s="106"/>
      <c r="MPP82" s="106"/>
      <c r="MPQ82" s="106"/>
      <c r="MPR82" s="106"/>
      <c r="MPS82" s="106"/>
      <c r="MPT82" s="106"/>
      <c r="MPU82" s="106"/>
      <c r="MPV82" s="106"/>
      <c r="MPW82" s="106"/>
      <c r="MPX82" s="106"/>
      <c r="MPY82" s="106"/>
      <c r="MPZ82" s="106"/>
      <c r="MQA82" s="106"/>
      <c r="MQB82" s="106"/>
      <c r="MQC82" s="106"/>
      <c r="MQD82" s="106"/>
      <c r="MQE82" s="106"/>
      <c r="MQF82" s="106"/>
      <c r="MQG82" s="106"/>
      <c r="MQH82" s="106"/>
      <c r="MQI82" s="106"/>
      <c r="MQJ82" s="106"/>
      <c r="MQK82" s="106"/>
      <c r="MQL82" s="106"/>
      <c r="MQM82" s="106"/>
      <c r="MQN82" s="106"/>
      <c r="MQO82" s="106"/>
      <c r="MQP82" s="106"/>
      <c r="MQQ82" s="106"/>
      <c r="MQR82" s="106"/>
      <c r="MQS82" s="106"/>
      <c r="MQT82" s="106"/>
      <c r="MQU82" s="106"/>
      <c r="MQV82" s="106"/>
      <c r="MQW82" s="106"/>
      <c r="MQX82" s="106"/>
      <c r="MQY82" s="106"/>
      <c r="MQZ82" s="106"/>
      <c r="MRA82" s="106"/>
      <c r="MRB82" s="106"/>
      <c r="MRC82" s="106"/>
      <c r="MRD82" s="106"/>
      <c r="MRE82" s="106"/>
      <c r="MRF82" s="106"/>
      <c r="MRG82" s="106"/>
      <c r="MRH82" s="106"/>
      <c r="MRI82" s="106"/>
      <c r="MRJ82" s="106"/>
      <c r="MRK82" s="106"/>
      <c r="MRL82" s="106"/>
      <c r="MRM82" s="106"/>
      <c r="MRN82" s="106"/>
      <c r="MRO82" s="106"/>
      <c r="MRP82" s="106"/>
      <c r="MRQ82" s="106"/>
      <c r="MRR82" s="106"/>
      <c r="MRS82" s="106"/>
      <c r="MRT82" s="106"/>
      <c r="MRU82" s="106"/>
      <c r="MRV82" s="106"/>
      <c r="MRW82" s="106"/>
      <c r="MRX82" s="106"/>
      <c r="MRY82" s="106"/>
      <c r="MRZ82" s="106"/>
      <c r="MSA82" s="106"/>
      <c r="MSB82" s="106"/>
      <c r="MSC82" s="106"/>
      <c r="MSD82" s="106"/>
      <c r="MSE82" s="106"/>
      <c r="MSF82" s="106"/>
      <c r="MSG82" s="106"/>
      <c r="MSH82" s="106"/>
      <c r="MSI82" s="106"/>
      <c r="MSJ82" s="106"/>
      <c r="MSK82" s="106"/>
      <c r="MSL82" s="106"/>
      <c r="MSM82" s="106"/>
      <c r="MSN82" s="106"/>
      <c r="MSO82" s="106"/>
      <c r="MSP82" s="106"/>
      <c r="MSQ82" s="106"/>
      <c r="MSR82" s="106"/>
      <c r="MSS82" s="106"/>
      <c r="MST82" s="106"/>
      <c r="MSU82" s="106"/>
      <c r="MSV82" s="106"/>
      <c r="MSW82" s="106"/>
      <c r="MSX82" s="106"/>
      <c r="MSY82" s="106"/>
      <c r="MSZ82" s="106"/>
      <c r="MTA82" s="106"/>
      <c r="MTB82" s="106"/>
      <c r="MTC82" s="106"/>
      <c r="MTD82" s="106"/>
      <c r="MTE82" s="106"/>
      <c r="MTF82" s="106"/>
      <c r="MTG82" s="106"/>
      <c r="MTH82" s="106"/>
      <c r="MTI82" s="106"/>
      <c r="MTJ82" s="106"/>
      <c r="MTK82" s="106"/>
      <c r="MTL82" s="106"/>
      <c r="MTM82" s="106"/>
      <c r="MTN82" s="106"/>
      <c r="MTO82" s="106"/>
      <c r="MTP82" s="106"/>
      <c r="MTQ82" s="106"/>
      <c r="MTR82" s="106"/>
      <c r="MTS82" s="106"/>
      <c r="MTT82" s="106"/>
      <c r="MTU82" s="106"/>
      <c r="MTV82" s="106"/>
      <c r="MTW82" s="106"/>
      <c r="MTX82" s="106"/>
      <c r="MTY82" s="106"/>
      <c r="MTZ82" s="106"/>
      <c r="MUA82" s="106"/>
      <c r="MUB82" s="106"/>
      <c r="MUC82" s="106"/>
      <c r="MUD82" s="106"/>
      <c r="MUE82" s="106"/>
      <c r="MUF82" s="106"/>
      <c r="MUG82" s="106"/>
      <c r="MUH82" s="106"/>
      <c r="MUI82" s="106"/>
      <c r="MUJ82" s="106"/>
      <c r="MUK82" s="106"/>
      <c r="MUL82" s="106"/>
      <c r="MUM82" s="106"/>
      <c r="MUN82" s="106"/>
      <c r="MUO82" s="106"/>
      <c r="MUP82" s="106"/>
      <c r="MUQ82" s="106"/>
      <c r="MUR82" s="106"/>
      <c r="MUS82" s="106"/>
      <c r="MUT82" s="106"/>
      <c r="MUU82" s="106"/>
      <c r="MUV82" s="106"/>
      <c r="MUW82" s="106"/>
      <c r="MUX82" s="106"/>
      <c r="MUY82" s="106"/>
      <c r="MUZ82" s="106"/>
      <c r="MVA82" s="106"/>
      <c r="MVB82" s="106"/>
      <c r="MVC82" s="106"/>
      <c r="MVD82" s="106"/>
      <c r="MVE82" s="106"/>
      <c r="MVF82" s="106"/>
      <c r="MVG82" s="106"/>
      <c r="MVH82" s="106"/>
      <c r="MVI82" s="106"/>
      <c r="MVJ82" s="106"/>
      <c r="MVK82" s="106"/>
      <c r="MVL82" s="106"/>
      <c r="MVM82" s="106"/>
      <c r="MVN82" s="106"/>
      <c r="MVO82" s="106"/>
      <c r="MVP82" s="106"/>
      <c r="MVQ82" s="106"/>
      <c r="MVR82" s="106"/>
      <c r="MVS82" s="106"/>
      <c r="MVT82" s="106"/>
      <c r="MVU82" s="106"/>
      <c r="MVV82" s="106"/>
      <c r="MVW82" s="106"/>
      <c r="MVX82" s="106"/>
      <c r="MVY82" s="106"/>
      <c r="MVZ82" s="106"/>
      <c r="MWA82" s="106"/>
      <c r="MWB82" s="106"/>
      <c r="MWC82" s="106"/>
      <c r="MWD82" s="106"/>
      <c r="MWE82" s="106"/>
      <c r="MWF82" s="106"/>
      <c r="MWG82" s="106"/>
      <c r="MWH82" s="106"/>
      <c r="MWI82" s="106"/>
      <c r="MWJ82" s="106"/>
      <c r="MWK82" s="106"/>
      <c r="MWL82" s="106"/>
      <c r="MWM82" s="106"/>
      <c r="MWN82" s="106"/>
      <c r="MWO82" s="106"/>
      <c r="MWP82" s="106"/>
      <c r="MWQ82" s="106"/>
      <c r="MWR82" s="106"/>
      <c r="MWS82" s="106"/>
      <c r="MWT82" s="106"/>
      <c r="MWU82" s="106"/>
      <c r="MWV82" s="106"/>
      <c r="MWW82" s="106"/>
      <c r="MWX82" s="106"/>
      <c r="MWY82" s="106"/>
      <c r="MWZ82" s="106"/>
      <c r="MXA82" s="106"/>
      <c r="MXB82" s="106"/>
      <c r="MXC82" s="106"/>
      <c r="MXD82" s="106"/>
      <c r="MXE82" s="106"/>
      <c r="MXF82" s="106"/>
      <c r="MXG82" s="106"/>
      <c r="MXH82" s="106"/>
      <c r="MXI82" s="106"/>
      <c r="MXJ82" s="106"/>
      <c r="MXK82" s="106"/>
      <c r="MXL82" s="106"/>
      <c r="MXM82" s="106"/>
      <c r="MXN82" s="106"/>
      <c r="MXO82" s="106"/>
      <c r="MXP82" s="106"/>
      <c r="MXQ82" s="106"/>
      <c r="MXR82" s="106"/>
      <c r="MXS82" s="106"/>
      <c r="MXT82" s="106"/>
      <c r="MXU82" s="106"/>
      <c r="MXV82" s="106"/>
      <c r="MXW82" s="106"/>
      <c r="MXX82" s="106"/>
      <c r="MXY82" s="106"/>
      <c r="MXZ82" s="106"/>
      <c r="MYA82" s="106"/>
      <c r="MYB82" s="106"/>
      <c r="MYC82" s="106"/>
      <c r="MYD82" s="106"/>
      <c r="MYE82" s="106"/>
      <c r="MYF82" s="106"/>
      <c r="MYG82" s="106"/>
      <c r="MYH82" s="106"/>
      <c r="MYI82" s="106"/>
      <c r="MYJ82" s="106"/>
      <c r="MYK82" s="106"/>
      <c r="MYL82" s="106"/>
      <c r="MYM82" s="106"/>
      <c r="MYN82" s="106"/>
      <c r="MYO82" s="106"/>
      <c r="MYP82" s="106"/>
      <c r="MYQ82" s="106"/>
      <c r="MYR82" s="106"/>
      <c r="MYS82" s="106"/>
      <c r="MYT82" s="106"/>
      <c r="MYU82" s="106"/>
      <c r="MYV82" s="106"/>
      <c r="MYW82" s="106"/>
      <c r="MYX82" s="106"/>
      <c r="MYY82" s="106"/>
      <c r="MYZ82" s="106"/>
      <c r="MZA82" s="106"/>
      <c r="MZB82" s="106"/>
      <c r="MZC82" s="106"/>
      <c r="MZD82" s="106"/>
      <c r="MZE82" s="106"/>
      <c r="MZF82" s="106"/>
      <c r="MZG82" s="106"/>
      <c r="MZH82" s="106"/>
      <c r="MZI82" s="106"/>
      <c r="MZJ82" s="106"/>
      <c r="MZK82" s="106"/>
      <c r="MZL82" s="106"/>
      <c r="MZM82" s="106"/>
      <c r="MZN82" s="106"/>
      <c r="MZO82" s="106"/>
      <c r="MZP82" s="106"/>
      <c r="MZQ82" s="106"/>
      <c r="MZR82" s="106"/>
      <c r="MZS82" s="106"/>
      <c r="MZT82" s="106"/>
      <c r="MZU82" s="106"/>
      <c r="MZV82" s="106"/>
      <c r="MZW82" s="106"/>
      <c r="MZX82" s="106"/>
      <c r="MZY82" s="106"/>
      <c r="MZZ82" s="106"/>
      <c r="NAA82" s="106"/>
      <c r="NAB82" s="106"/>
      <c r="NAC82" s="106"/>
      <c r="NAD82" s="106"/>
      <c r="NAE82" s="106"/>
      <c r="NAF82" s="106"/>
      <c r="NAG82" s="106"/>
      <c r="NAH82" s="106"/>
      <c r="NAI82" s="106"/>
      <c r="NAJ82" s="106"/>
      <c r="NAK82" s="106"/>
      <c r="NAL82" s="106"/>
      <c r="NAM82" s="106"/>
      <c r="NAN82" s="106"/>
      <c r="NAO82" s="106"/>
      <c r="NAP82" s="106"/>
      <c r="NAQ82" s="106"/>
      <c r="NAR82" s="106"/>
      <c r="NAS82" s="106"/>
      <c r="NAT82" s="106"/>
      <c r="NAU82" s="106"/>
      <c r="NAV82" s="106"/>
      <c r="NAW82" s="106"/>
      <c r="NAX82" s="106"/>
      <c r="NAY82" s="106"/>
      <c r="NAZ82" s="106"/>
      <c r="NBA82" s="106"/>
      <c r="NBB82" s="106"/>
      <c r="NBC82" s="106"/>
      <c r="NBD82" s="106"/>
      <c r="NBE82" s="106"/>
      <c r="NBF82" s="106"/>
      <c r="NBG82" s="106"/>
      <c r="NBH82" s="106"/>
      <c r="NBI82" s="106"/>
      <c r="NBJ82" s="106"/>
      <c r="NBK82" s="106"/>
      <c r="NBL82" s="106"/>
      <c r="NBM82" s="106"/>
      <c r="NBN82" s="106"/>
      <c r="NBO82" s="106"/>
      <c r="NBP82" s="106"/>
      <c r="NBQ82" s="106"/>
      <c r="NBR82" s="106"/>
      <c r="NBS82" s="106"/>
      <c r="NBT82" s="106"/>
      <c r="NBU82" s="106"/>
      <c r="NBV82" s="106"/>
      <c r="NBW82" s="106"/>
      <c r="NBX82" s="106"/>
      <c r="NBY82" s="106"/>
      <c r="NBZ82" s="106"/>
      <c r="NCA82" s="106"/>
      <c r="NCB82" s="106"/>
      <c r="NCC82" s="106"/>
      <c r="NCD82" s="106"/>
      <c r="NCE82" s="106"/>
      <c r="NCF82" s="106"/>
      <c r="NCG82" s="106"/>
      <c r="NCH82" s="106"/>
      <c r="NCI82" s="106"/>
      <c r="NCJ82" s="106"/>
      <c r="NCK82" s="106"/>
      <c r="NCL82" s="106"/>
      <c r="NCM82" s="106"/>
      <c r="NCN82" s="106"/>
      <c r="NCO82" s="106"/>
      <c r="NCP82" s="106"/>
      <c r="NCQ82" s="106"/>
      <c r="NCR82" s="106"/>
      <c r="NCS82" s="106"/>
      <c r="NCT82" s="106"/>
      <c r="NCU82" s="106"/>
      <c r="NCV82" s="106"/>
      <c r="NCW82" s="106"/>
      <c r="NCX82" s="106"/>
      <c r="NCY82" s="106"/>
      <c r="NCZ82" s="106"/>
      <c r="NDA82" s="106"/>
      <c r="NDB82" s="106"/>
      <c r="NDC82" s="106"/>
      <c r="NDD82" s="106"/>
      <c r="NDE82" s="106"/>
      <c r="NDF82" s="106"/>
      <c r="NDG82" s="106"/>
      <c r="NDH82" s="106"/>
      <c r="NDI82" s="106"/>
      <c r="NDJ82" s="106"/>
      <c r="NDK82" s="106"/>
      <c r="NDL82" s="106"/>
      <c r="NDM82" s="106"/>
      <c r="NDN82" s="106"/>
      <c r="NDO82" s="106"/>
      <c r="NDP82" s="106"/>
      <c r="NDQ82" s="106"/>
      <c r="NDR82" s="106"/>
      <c r="NDS82" s="106"/>
      <c r="NDT82" s="106"/>
      <c r="NDU82" s="106"/>
      <c r="NDV82" s="106"/>
      <c r="NDW82" s="106"/>
      <c r="NDX82" s="106"/>
      <c r="NDY82" s="106"/>
      <c r="NDZ82" s="106"/>
      <c r="NEA82" s="106"/>
      <c r="NEB82" s="106"/>
      <c r="NEC82" s="106"/>
      <c r="NED82" s="106"/>
      <c r="NEE82" s="106"/>
      <c r="NEF82" s="106"/>
      <c r="NEG82" s="106"/>
      <c r="NEH82" s="106"/>
      <c r="NEI82" s="106"/>
      <c r="NEJ82" s="106"/>
      <c r="NEK82" s="106"/>
      <c r="NEL82" s="106"/>
      <c r="NEM82" s="106"/>
      <c r="NEN82" s="106"/>
      <c r="NEO82" s="106"/>
      <c r="NEP82" s="106"/>
      <c r="NEQ82" s="106"/>
      <c r="NER82" s="106"/>
      <c r="NES82" s="106"/>
      <c r="NET82" s="106"/>
      <c r="NEU82" s="106"/>
      <c r="NEV82" s="106"/>
      <c r="NEW82" s="106"/>
      <c r="NEX82" s="106"/>
      <c r="NEY82" s="106"/>
      <c r="NEZ82" s="106"/>
      <c r="NFA82" s="106"/>
      <c r="NFB82" s="106"/>
      <c r="NFC82" s="106"/>
      <c r="NFD82" s="106"/>
      <c r="NFE82" s="106"/>
      <c r="NFF82" s="106"/>
      <c r="NFG82" s="106"/>
      <c r="NFH82" s="106"/>
      <c r="NFI82" s="106"/>
      <c r="NFJ82" s="106"/>
      <c r="NFK82" s="106"/>
      <c r="NFL82" s="106"/>
      <c r="NFM82" s="106"/>
      <c r="NFN82" s="106"/>
      <c r="NFO82" s="106"/>
      <c r="NFP82" s="106"/>
      <c r="NFQ82" s="106"/>
      <c r="NFR82" s="106"/>
      <c r="NFS82" s="106"/>
      <c r="NFT82" s="106"/>
      <c r="NFU82" s="106"/>
      <c r="NFV82" s="106"/>
      <c r="NFW82" s="106"/>
      <c r="NFX82" s="106"/>
      <c r="NFY82" s="106"/>
      <c r="NFZ82" s="106"/>
      <c r="NGA82" s="106"/>
      <c r="NGB82" s="106"/>
      <c r="NGC82" s="106"/>
      <c r="NGD82" s="106"/>
      <c r="NGE82" s="106"/>
      <c r="NGF82" s="106"/>
      <c r="NGG82" s="106"/>
      <c r="NGH82" s="106"/>
      <c r="NGI82" s="106"/>
      <c r="NGJ82" s="106"/>
      <c r="NGK82" s="106"/>
      <c r="NGL82" s="106"/>
      <c r="NGM82" s="106"/>
      <c r="NGN82" s="106"/>
      <c r="NGO82" s="106"/>
      <c r="NGP82" s="106"/>
      <c r="NGQ82" s="106"/>
      <c r="NGR82" s="106"/>
      <c r="NGS82" s="106"/>
      <c r="NGT82" s="106"/>
      <c r="NGU82" s="106"/>
      <c r="NGV82" s="106"/>
      <c r="NGW82" s="106"/>
      <c r="NGX82" s="106"/>
      <c r="NGY82" s="106"/>
      <c r="NGZ82" s="106"/>
      <c r="NHA82" s="106"/>
      <c r="NHB82" s="106"/>
      <c r="NHC82" s="106"/>
      <c r="NHD82" s="106"/>
      <c r="NHE82" s="106"/>
      <c r="NHF82" s="106"/>
      <c r="NHG82" s="106"/>
      <c r="NHH82" s="106"/>
      <c r="NHI82" s="106"/>
      <c r="NHJ82" s="106"/>
      <c r="NHK82" s="106"/>
      <c r="NHL82" s="106"/>
      <c r="NHM82" s="106"/>
      <c r="NHN82" s="106"/>
      <c r="NHO82" s="106"/>
      <c r="NHP82" s="106"/>
      <c r="NHQ82" s="106"/>
      <c r="NHR82" s="106"/>
      <c r="NHS82" s="106"/>
      <c r="NHT82" s="106"/>
      <c r="NHU82" s="106"/>
      <c r="NHV82" s="106"/>
      <c r="NHW82" s="106"/>
      <c r="NHX82" s="106"/>
      <c r="NHY82" s="106"/>
      <c r="NHZ82" s="106"/>
      <c r="NIA82" s="106"/>
      <c r="NIB82" s="106"/>
      <c r="NIC82" s="106"/>
      <c r="NID82" s="106"/>
      <c r="NIE82" s="106"/>
      <c r="NIF82" s="106"/>
      <c r="NIG82" s="106"/>
      <c r="NIH82" s="106"/>
      <c r="NII82" s="106"/>
      <c r="NIJ82" s="106"/>
      <c r="NIK82" s="106"/>
      <c r="NIL82" s="106"/>
      <c r="NIM82" s="106"/>
      <c r="NIN82" s="106"/>
      <c r="NIO82" s="106"/>
      <c r="NIP82" s="106"/>
      <c r="NIQ82" s="106"/>
      <c r="NIR82" s="106"/>
      <c r="NIS82" s="106"/>
      <c r="NIT82" s="106"/>
      <c r="NIU82" s="106"/>
      <c r="NIV82" s="106"/>
      <c r="NIW82" s="106"/>
      <c r="NIX82" s="106"/>
      <c r="NIY82" s="106"/>
      <c r="NIZ82" s="106"/>
      <c r="NJA82" s="106"/>
      <c r="NJB82" s="106"/>
      <c r="NJC82" s="106"/>
      <c r="NJD82" s="106"/>
      <c r="NJE82" s="106"/>
      <c r="NJF82" s="106"/>
      <c r="NJG82" s="106"/>
      <c r="NJH82" s="106"/>
      <c r="NJI82" s="106"/>
      <c r="NJJ82" s="106"/>
      <c r="NJK82" s="106"/>
      <c r="NJL82" s="106"/>
      <c r="NJM82" s="106"/>
      <c r="NJN82" s="106"/>
      <c r="NJO82" s="106"/>
      <c r="NJP82" s="106"/>
      <c r="NJQ82" s="106"/>
      <c r="NJR82" s="106"/>
      <c r="NJS82" s="106"/>
      <c r="NJT82" s="106"/>
      <c r="NJU82" s="106"/>
      <c r="NJV82" s="106"/>
      <c r="NJW82" s="106"/>
      <c r="NJX82" s="106"/>
      <c r="NJY82" s="106"/>
      <c r="NJZ82" s="106"/>
      <c r="NKA82" s="106"/>
      <c r="NKB82" s="106"/>
      <c r="NKC82" s="106"/>
      <c r="NKD82" s="106"/>
      <c r="NKE82" s="106"/>
      <c r="NKF82" s="106"/>
      <c r="NKG82" s="106"/>
      <c r="NKH82" s="106"/>
      <c r="NKI82" s="106"/>
      <c r="NKJ82" s="106"/>
      <c r="NKK82" s="106"/>
      <c r="NKL82" s="106"/>
      <c r="NKM82" s="106"/>
      <c r="NKN82" s="106"/>
      <c r="NKO82" s="106"/>
      <c r="NKP82" s="106"/>
      <c r="NKQ82" s="106"/>
      <c r="NKR82" s="106"/>
      <c r="NKS82" s="106"/>
      <c r="NKT82" s="106"/>
      <c r="NKU82" s="106"/>
      <c r="NKV82" s="106"/>
      <c r="NKW82" s="106"/>
      <c r="NKX82" s="106"/>
      <c r="NKY82" s="106"/>
      <c r="NKZ82" s="106"/>
      <c r="NLA82" s="106"/>
      <c r="NLB82" s="106"/>
      <c r="NLC82" s="106"/>
      <c r="NLD82" s="106"/>
      <c r="NLE82" s="106"/>
      <c r="NLF82" s="106"/>
      <c r="NLG82" s="106"/>
      <c r="NLH82" s="106"/>
      <c r="NLI82" s="106"/>
      <c r="NLJ82" s="106"/>
      <c r="NLK82" s="106"/>
      <c r="NLL82" s="106"/>
      <c r="NLM82" s="106"/>
      <c r="NLN82" s="106"/>
      <c r="NLO82" s="106"/>
      <c r="NLP82" s="106"/>
      <c r="NLQ82" s="106"/>
      <c r="NLR82" s="106"/>
      <c r="NLS82" s="106"/>
      <c r="NLT82" s="106"/>
      <c r="NLU82" s="106"/>
      <c r="NLV82" s="106"/>
      <c r="NLW82" s="106"/>
      <c r="NLX82" s="106"/>
      <c r="NLY82" s="106"/>
      <c r="NLZ82" s="106"/>
      <c r="NMA82" s="106"/>
      <c r="NMB82" s="106"/>
      <c r="NMC82" s="106"/>
      <c r="NMD82" s="106"/>
      <c r="NME82" s="106"/>
      <c r="NMF82" s="106"/>
      <c r="NMG82" s="106"/>
      <c r="NMH82" s="106"/>
      <c r="NMI82" s="106"/>
      <c r="NMJ82" s="106"/>
      <c r="NMK82" s="106"/>
      <c r="NML82" s="106"/>
      <c r="NMM82" s="106"/>
      <c r="NMN82" s="106"/>
      <c r="NMO82" s="106"/>
      <c r="NMP82" s="106"/>
      <c r="NMQ82" s="106"/>
      <c r="NMR82" s="106"/>
      <c r="NMS82" s="106"/>
      <c r="NMT82" s="106"/>
      <c r="NMU82" s="106"/>
      <c r="NMV82" s="106"/>
      <c r="NMW82" s="106"/>
      <c r="NMX82" s="106"/>
      <c r="NMY82" s="106"/>
      <c r="NMZ82" s="106"/>
      <c r="NNA82" s="106"/>
      <c r="NNB82" s="106"/>
      <c r="NNC82" s="106"/>
      <c r="NND82" s="106"/>
      <c r="NNE82" s="106"/>
      <c r="NNF82" s="106"/>
      <c r="NNG82" s="106"/>
      <c r="NNH82" s="106"/>
      <c r="NNI82" s="106"/>
      <c r="NNJ82" s="106"/>
      <c r="NNK82" s="106"/>
      <c r="NNL82" s="106"/>
      <c r="NNM82" s="106"/>
      <c r="NNN82" s="106"/>
      <c r="NNO82" s="106"/>
      <c r="NNP82" s="106"/>
      <c r="NNQ82" s="106"/>
      <c r="NNR82" s="106"/>
      <c r="NNS82" s="106"/>
      <c r="NNT82" s="106"/>
      <c r="NNU82" s="106"/>
      <c r="NNV82" s="106"/>
      <c r="NNW82" s="106"/>
      <c r="NNX82" s="106"/>
      <c r="NNY82" s="106"/>
      <c r="NNZ82" s="106"/>
      <c r="NOA82" s="106"/>
      <c r="NOB82" s="106"/>
      <c r="NOC82" s="106"/>
      <c r="NOD82" s="106"/>
      <c r="NOE82" s="106"/>
      <c r="NOF82" s="106"/>
      <c r="NOG82" s="106"/>
      <c r="NOH82" s="106"/>
      <c r="NOI82" s="106"/>
      <c r="NOJ82" s="106"/>
      <c r="NOK82" s="106"/>
      <c r="NOL82" s="106"/>
      <c r="NOM82" s="106"/>
      <c r="NON82" s="106"/>
      <c r="NOO82" s="106"/>
      <c r="NOP82" s="106"/>
      <c r="NOQ82" s="106"/>
      <c r="NOR82" s="106"/>
      <c r="NOS82" s="106"/>
      <c r="NOT82" s="106"/>
      <c r="NOU82" s="106"/>
      <c r="NOV82" s="106"/>
      <c r="NOW82" s="106"/>
      <c r="NOX82" s="106"/>
      <c r="NOY82" s="106"/>
      <c r="NOZ82" s="106"/>
      <c r="NPA82" s="106"/>
      <c r="NPB82" s="106"/>
      <c r="NPC82" s="106"/>
      <c r="NPD82" s="106"/>
      <c r="NPE82" s="106"/>
      <c r="NPF82" s="106"/>
      <c r="NPG82" s="106"/>
      <c r="NPH82" s="106"/>
      <c r="NPI82" s="106"/>
      <c r="NPJ82" s="106"/>
      <c r="NPK82" s="106"/>
      <c r="NPL82" s="106"/>
      <c r="NPM82" s="106"/>
      <c r="NPN82" s="106"/>
      <c r="NPO82" s="106"/>
      <c r="NPP82" s="106"/>
      <c r="NPQ82" s="106"/>
      <c r="NPR82" s="106"/>
      <c r="NPS82" s="106"/>
      <c r="NPT82" s="106"/>
      <c r="NPU82" s="106"/>
      <c r="NPV82" s="106"/>
      <c r="NPW82" s="106"/>
      <c r="NPX82" s="106"/>
      <c r="NPY82" s="106"/>
      <c r="NPZ82" s="106"/>
      <c r="NQA82" s="106"/>
      <c r="NQB82" s="106"/>
      <c r="NQC82" s="106"/>
      <c r="NQD82" s="106"/>
      <c r="NQE82" s="106"/>
      <c r="NQF82" s="106"/>
      <c r="NQG82" s="106"/>
      <c r="NQH82" s="106"/>
      <c r="NQI82" s="106"/>
      <c r="NQJ82" s="106"/>
      <c r="NQK82" s="106"/>
      <c r="NQL82" s="106"/>
      <c r="NQM82" s="106"/>
      <c r="NQN82" s="106"/>
      <c r="NQO82" s="106"/>
      <c r="NQP82" s="106"/>
      <c r="NQQ82" s="106"/>
      <c r="NQR82" s="106"/>
      <c r="NQS82" s="106"/>
      <c r="NQT82" s="106"/>
      <c r="NQU82" s="106"/>
      <c r="NQV82" s="106"/>
      <c r="NQW82" s="106"/>
      <c r="NQX82" s="106"/>
      <c r="NQY82" s="106"/>
      <c r="NQZ82" s="106"/>
      <c r="NRA82" s="106"/>
      <c r="NRB82" s="106"/>
      <c r="NRC82" s="106"/>
      <c r="NRD82" s="106"/>
      <c r="NRE82" s="106"/>
      <c r="NRF82" s="106"/>
      <c r="NRG82" s="106"/>
      <c r="NRH82" s="106"/>
      <c r="NRI82" s="106"/>
      <c r="NRJ82" s="106"/>
      <c r="NRK82" s="106"/>
      <c r="NRL82" s="106"/>
      <c r="NRM82" s="106"/>
      <c r="NRN82" s="106"/>
      <c r="NRO82" s="106"/>
      <c r="NRP82" s="106"/>
      <c r="NRQ82" s="106"/>
      <c r="NRR82" s="106"/>
      <c r="NRS82" s="106"/>
      <c r="NRT82" s="106"/>
      <c r="NRU82" s="106"/>
      <c r="NRV82" s="106"/>
      <c r="NRW82" s="106"/>
      <c r="NRX82" s="106"/>
      <c r="NRY82" s="106"/>
      <c r="NRZ82" s="106"/>
      <c r="NSA82" s="106"/>
      <c r="NSB82" s="106"/>
      <c r="NSC82" s="106"/>
      <c r="NSD82" s="106"/>
      <c r="NSE82" s="106"/>
      <c r="NSF82" s="106"/>
      <c r="NSG82" s="106"/>
      <c r="NSH82" s="106"/>
      <c r="NSI82" s="106"/>
      <c r="NSJ82" s="106"/>
      <c r="NSK82" s="106"/>
      <c r="NSL82" s="106"/>
      <c r="NSM82" s="106"/>
      <c r="NSN82" s="106"/>
      <c r="NSO82" s="106"/>
      <c r="NSP82" s="106"/>
      <c r="NSQ82" s="106"/>
      <c r="NSR82" s="106"/>
      <c r="NSS82" s="106"/>
      <c r="NST82" s="106"/>
      <c r="NSU82" s="106"/>
      <c r="NSV82" s="106"/>
      <c r="NSW82" s="106"/>
      <c r="NSX82" s="106"/>
      <c r="NSY82" s="106"/>
      <c r="NSZ82" s="106"/>
      <c r="NTA82" s="106"/>
      <c r="NTB82" s="106"/>
      <c r="NTC82" s="106"/>
      <c r="NTD82" s="106"/>
      <c r="NTE82" s="106"/>
      <c r="NTF82" s="106"/>
      <c r="NTG82" s="106"/>
      <c r="NTH82" s="106"/>
      <c r="NTI82" s="106"/>
      <c r="NTJ82" s="106"/>
      <c r="NTK82" s="106"/>
      <c r="NTL82" s="106"/>
      <c r="NTM82" s="106"/>
      <c r="NTN82" s="106"/>
      <c r="NTO82" s="106"/>
      <c r="NTP82" s="106"/>
      <c r="NTQ82" s="106"/>
      <c r="NTR82" s="106"/>
      <c r="NTS82" s="106"/>
      <c r="NTT82" s="106"/>
      <c r="NTU82" s="106"/>
      <c r="NTV82" s="106"/>
      <c r="NTW82" s="106"/>
      <c r="NTX82" s="106"/>
      <c r="NTY82" s="106"/>
      <c r="NTZ82" s="106"/>
      <c r="NUA82" s="106"/>
      <c r="NUB82" s="106"/>
      <c r="NUC82" s="106"/>
      <c r="NUD82" s="106"/>
      <c r="NUE82" s="106"/>
      <c r="NUF82" s="106"/>
      <c r="NUG82" s="106"/>
      <c r="NUH82" s="106"/>
      <c r="NUI82" s="106"/>
      <c r="NUJ82" s="106"/>
      <c r="NUK82" s="106"/>
      <c r="NUL82" s="106"/>
      <c r="NUM82" s="106"/>
      <c r="NUN82" s="106"/>
      <c r="NUO82" s="106"/>
      <c r="NUP82" s="106"/>
      <c r="NUQ82" s="106"/>
      <c r="NUR82" s="106"/>
      <c r="NUS82" s="106"/>
      <c r="NUT82" s="106"/>
      <c r="NUU82" s="106"/>
      <c r="NUV82" s="106"/>
      <c r="NUW82" s="106"/>
      <c r="NUX82" s="106"/>
      <c r="NUY82" s="106"/>
      <c r="NUZ82" s="106"/>
      <c r="NVA82" s="106"/>
      <c r="NVB82" s="106"/>
      <c r="NVC82" s="106"/>
      <c r="NVD82" s="106"/>
      <c r="NVE82" s="106"/>
      <c r="NVF82" s="106"/>
      <c r="NVG82" s="106"/>
      <c r="NVH82" s="106"/>
      <c r="NVI82" s="106"/>
      <c r="NVJ82" s="106"/>
      <c r="NVK82" s="106"/>
      <c r="NVL82" s="106"/>
      <c r="NVM82" s="106"/>
      <c r="NVN82" s="106"/>
      <c r="NVO82" s="106"/>
      <c r="NVP82" s="106"/>
      <c r="NVQ82" s="106"/>
      <c r="NVR82" s="106"/>
      <c r="NVS82" s="106"/>
      <c r="NVT82" s="106"/>
      <c r="NVU82" s="106"/>
      <c r="NVV82" s="106"/>
      <c r="NVW82" s="106"/>
      <c r="NVX82" s="106"/>
      <c r="NVY82" s="106"/>
      <c r="NVZ82" s="106"/>
      <c r="NWA82" s="106"/>
      <c r="NWB82" s="106"/>
      <c r="NWC82" s="106"/>
      <c r="NWD82" s="106"/>
      <c r="NWE82" s="106"/>
      <c r="NWF82" s="106"/>
      <c r="NWG82" s="106"/>
      <c r="NWH82" s="106"/>
      <c r="NWI82" s="106"/>
      <c r="NWJ82" s="106"/>
      <c r="NWK82" s="106"/>
      <c r="NWL82" s="106"/>
      <c r="NWM82" s="106"/>
      <c r="NWN82" s="106"/>
      <c r="NWO82" s="106"/>
      <c r="NWP82" s="106"/>
      <c r="NWQ82" s="106"/>
      <c r="NWR82" s="106"/>
      <c r="NWS82" s="106"/>
      <c r="NWT82" s="106"/>
      <c r="NWU82" s="106"/>
      <c r="NWV82" s="106"/>
      <c r="NWW82" s="106"/>
      <c r="NWX82" s="106"/>
      <c r="NWY82" s="106"/>
      <c r="NWZ82" s="106"/>
      <c r="NXA82" s="106"/>
      <c r="NXB82" s="106"/>
      <c r="NXC82" s="106"/>
      <c r="NXD82" s="106"/>
      <c r="NXE82" s="106"/>
      <c r="NXF82" s="106"/>
      <c r="NXG82" s="106"/>
      <c r="NXH82" s="106"/>
      <c r="NXI82" s="106"/>
      <c r="NXJ82" s="106"/>
      <c r="NXK82" s="106"/>
      <c r="NXL82" s="106"/>
      <c r="NXM82" s="106"/>
      <c r="NXN82" s="106"/>
      <c r="NXO82" s="106"/>
      <c r="NXP82" s="106"/>
      <c r="NXQ82" s="106"/>
      <c r="NXR82" s="106"/>
      <c r="NXS82" s="106"/>
      <c r="NXT82" s="106"/>
      <c r="NXU82" s="106"/>
      <c r="NXV82" s="106"/>
      <c r="NXW82" s="106"/>
      <c r="NXX82" s="106"/>
      <c r="NXY82" s="106"/>
      <c r="NXZ82" s="106"/>
      <c r="NYA82" s="106"/>
      <c r="NYB82" s="106"/>
      <c r="NYC82" s="106"/>
      <c r="NYD82" s="106"/>
      <c r="NYE82" s="106"/>
      <c r="NYF82" s="106"/>
      <c r="NYG82" s="106"/>
      <c r="NYH82" s="106"/>
      <c r="NYI82" s="106"/>
      <c r="NYJ82" s="106"/>
      <c r="NYK82" s="106"/>
      <c r="NYL82" s="106"/>
      <c r="NYM82" s="106"/>
      <c r="NYN82" s="106"/>
      <c r="NYO82" s="106"/>
      <c r="NYP82" s="106"/>
      <c r="NYQ82" s="106"/>
      <c r="NYR82" s="106"/>
      <c r="NYS82" s="106"/>
      <c r="NYT82" s="106"/>
      <c r="NYU82" s="106"/>
      <c r="NYV82" s="106"/>
      <c r="NYW82" s="106"/>
      <c r="NYX82" s="106"/>
      <c r="NYY82" s="106"/>
      <c r="NYZ82" s="106"/>
      <c r="NZA82" s="106"/>
      <c r="NZB82" s="106"/>
      <c r="NZC82" s="106"/>
      <c r="NZD82" s="106"/>
      <c r="NZE82" s="106"/>
      <c r="NZF82" s="106"/>
      <c r="NZG82" s="106"/>
      <c r="NZH82" s="106"/>
      <c r="NZI82" s="106"/>
      <c r="NZJ82" s="106"/>
      <c r="NZK82" s="106"/>
      <c r="NZL82" s="106"/>
      <c r="NZM82" s="106"/>
      <c r="NZN82" s="106"/>
      <c r="NZO82" s="106"/>
      <c r="NZP82" s="106"/>
      <c r="NZQ82" s="106"/>
      <c r="NZR82" s="106"/>
      <c r="NZS82" s="106"/>
      <c r="NZT82" s="106"/>
      <c r="NZU82" s="106"/>
      <c r="NZV82" s="106"/>
      <c r="NZW82" s="106"/>
      <c r="NZX82" s="106"/>
      <c r="NZY82" s="106"/>
      <c r="NZZ82" s="106"/>
      <c r="OAA82" s="106"/>
      <c r="OAB82" s="106"/>
      <c r="OAC82" s="106"/>
      <c r="OAD82" s="106"/>
      <c r="OAE82" s="106"/>
      <c r="OAF82" s="106"/>
      <c r="OAG82" s="106"/>
      <c r="OAH82" s="106"/>
      <c r="OAI82" s="106"/>
      <c r="OAJ82" s="106"/>
      <c r="OAK82" s="106"/>
      <c r="OAL82" s="106"/>
      <c r="OAM82" s="106"/>
      <c r="OAN82" s="106"/>
      <c r="OAO82" s="106"/>
      <c r="OAP82" s="106"/>
      <c r="OAQ82" s="106"/>
      <c r="OAR82" s="106"/>
      <c r="OAS82" s="106"/>
      <c r="OAT82" s="106"/>
      <c r="OAU82" s="106"/>
      <c r="OAV82" s="106"/>
      <c r="OAW82" s="106"/>
      <c r="OAX82" s="106"/>
      <c r="OAY82" s="106"/>
      <c r="OAZ82" s="106"/>
      <c r="OBA82" s="106"/>
      <c r="OBB82" s="106"/>
      <c r="OBC82" s="106"/>
      <c r="OBD82" s="106"/>
      <c r="OBE82" s="106"/>
      <c r="OBF82" s="106"/>
      <c r="OBG82" s="106"/>
      <c r="OBH82" s="106"/>
      <c r="OBI82" s="106"/>
      <c r="OBJ82" s="106"/>
      <c r="OBK82" s="106"/>
      <c r="OBL82" s="106"/>
      <c r="OBM82" s="106"/>
      <c r="OBN82" s="106"/>
      <c r="OBO82" s="106"/>
      <c r="OBP82" s="106"/>
      <c r="OBQ82" s="106"/>
      <c r="OBR82" s="106"/>
      <c r="OBS82" s="106"/>
      <c r="OBT82" s="106"/>
      <c r="OBU82" s="106"/>
      <c r="OBV82" s="106"/>
      <c r="OBW82" s="106"/>
      <c r="OBX82" s="106"/>
      <c r="OBY82" s="106"/>
      <c r="OBZ82" s="106"/>
      <c r="OCA82" s="106"/>
      <c r="OCB82" s="106"/>
      <c r="OCC82" s="106"/>
      <c r="OCD82" s="106"/>
      <c r="OCE82" s="106"/>
      <c r="OCF82" s="106"/>
      <c r="OCG82" s="106"/>
      <c r="OCH82" s="106"/>
      <c r="OCI82" s="106"/>
      <c r="OCJ82" s="106"/>
      <c r="OCK82" s="106"/>
      <c r="OCL82" s="106"/>
      <c r="OCM82" s="106"/>
      <c r="OCN82" s="106"/>
      <c r="OCO82" s="106"/>
      <c r="OCP82" s="106"/>
      <c r="OCQ82" s="106"/>
      <c r="OCR82" s="106"/>
      <c r="OCS82" s="106"/>
      <c r="OCT82" s="106"/>
      <c r="OCU82" s="106"/>
      <c r="OCV82" s="106"/>
      <c r="OCW82" s="106"/>
      <c r="OCX82" s="106"/>
      <c r="OCY82" s="106"/>
      <c r="OCZ82" s="106"/>
      <c r="ODA82" s="106"/>
      <c r="ODB82" s="106"/>
      <c r="ODC82" s="106"/>
      <c r="ODD82" s="106"/>
      <c r="ODE82" s="106"/>
      <c r="ODF82" s="106"/>
      <c r="ODG82" s="106"/>
      <c r="ODH82" s="106"/>
      <c r="ODI82" s="106"/>
      <c r="ODJ82" s="106"/>
      <c r="ODK82" s="106"/>
      <c r="ODL82" s="106"/>
      <c r="ODM82" s="106"/>
      <c r="ODN82" s="106"/>
      <c r="ODO82" s="106"/>
      <c r="ODP82" s="106"/>
      <c r="ODQ82" s="106"/>
      <c r="ODR82" s="106"/>
      <c r="ODS82" s="106"/>
      <c r="ODT82" s="106"/>
      <c r="ODU82" s="106"/>
      <c r="ODV82" s="106"/>
      <c r="ODW82" s="106"/>
      <c r="ODX82" s="106"/>
      <c r="ODY82" s="106"/>
      <c r="ODZ82" s="106"/>
      <c r="OEA82" s="106"/>
      <c r="OEB82" s="106"/>
      <c r="OEC82" s="106"/>
      <c r="OED82" s="106"/>
      <c r="OEE82" s="106"/>
      <c r="OEF82" s="106"/>
      <c r="OEG82" s="106"/>
      <c r="OEH82" s="106"/>
      <c r="OEI82" s="106"/>
      <c r="OEJ82" s="106"/>
      <c r="OEK82" s="106"/>
      <c r="OEL82" s="106"/>
      <c r="OEM82" s="106"/>
      <c r="OEN82" s="106"/>
      <c r="OEO82" s="106"/>
      <c r="OEP82" s="106"/>
      <c r="OEQ82" s="106"/>
      <c r="OER82" s="106"/>
      <c r="OES82" s="106"/>
      <c r="OET82" s="106"/>
      <c r="OEU82" s="106"/>
      <c r="OEV82" s="106"/>
      <c r="OEW82" s="106"/>
      <c r="OEX82" s="106"/>
      <c r="OEY82" s="106"/>
      <c r="OEZ82" s="106"/>
      <c r="OFA82" s="106"/>
      <c r="OFB82" s="106"/>
      <c r="OFC82" s="106"/>
      <c r="OFD82" s="106"/>
      <c r="OFE82" s="106"/>
      <c r="OFF82" s="106"/>
      <c r="OFG82" s="106"/>
      <c r="OFH82" s="106"/>
      <c r="OFI82" s="106"/>
      <c r="OFJ82" s="106"/>
      <c r="OFK82" s="106"/>
      <c r="OFL82" s="106"/>
      <c r="OFM82" s="106"/>
      <c r="OFN82" s="106"/>
      <c r="OFO82" s="106"/>
      <c r="OFP82" s="106"/>
      <c r="OFQ82" s="106"/>
      <c r="OFR82" s="106"/>
      <c r="OFS82" s="106"/>
      <c r="OFT82" s="106"/>
      <c r="OFU82" s="106"/>
      <c r="OFV82" s="106"/>
      <c r="OFW82" s="106"/>
      <c r="OFX82" s="106"/>
      <c r="OFY82" s="106"/>
      <c r="OFZ82" s="106"/>
      <c r="OGA82" s="106"/>
      <c r="OGB82" s="106"/>
      <c r="OGC82" s="106"/>
      <c r="OGD82" s="106"/>
      <c r="OGE82" s="106"/>
      <c r="OGF82" s="106"/>
      <c r="OGG82" s="106"/>
      <c r="OGH82" s="106"/>
      <c r="OGI82" s="106"/>
      <c r="OGJ82" s="106"/>
      <c r="OGK82" s="106"/>
      <c r="OGL82" s="106"/>
      <c r="OGM82" s="106"/>
      <c r="OGN82" s="106"/>
      <c r="OGO82" s="106"/>
      <c r="OGP82" s="106"/>
      <c r="OGQ82" s="106"/>
      <c r="OGR82" s="106"/>
      <c r="OGS82" s="106"/>
      <c r="OGT82" s="106"/>
      <c r="OGU82" s="106"/>
      <c r="OGV82" s="106"/>
      <c r="OGW82" s="106"/>
      <c r="OGX82" s="106"/>
      <c r="OGY82" s="106"/>
      <c r="OGZ82" s="106"/>
      <c r="OHA82" s="106"/>
      <c r="OHB82" s="106"/>
      <c r="OHC82" s="106"/>
      <c r="OHD82" s="106"/>
      <c r="OHE82" s="106"/>
      <c r="OHF82" s="106"/>
      <c r="OHG82" s="106"/>
      <c r="OHH82" s="106"/>
      <c r="OHI82" s="106"/>
      <c r="OHJ82" s="106"/>
      <c r="OHK82" s="106"/>
      <c r="OHL82" s="106"/>
      <c r="OHM82" s="106"/>
      <c r="OHN82" s="106"/>
      <c r="OHO82" s="106"/>
      <c r="OHP82" s="106"/>
      <c r="OHQ82" s="106"/>
      <c r="OHR82" s="106"/>
      <c r="OHS82" s="106"/>
      <c r="OHT82" s="106"/>
      <c r="OHU82" s="106"/>
      <c r="OHV82" s="106"/>
      <c r="OHW82" s="106"/>
      <c r="OHX82" s="106"/>
      <c r="OHY82" s="106"/>
      <c r="OHZ82" s="106"/>
      <c r="OIA82" s="106"/>
      <c r="OIB82" s="106"/>
      <c r="OIC82" s="106"/>
      <c r="OID82" s="106"/>
      <c r="OIE82" s="106"/>
      <c r="OIF82" s="106"/>
      <c r="OIG82" s="106"/>
      <c r="OIH82" s="106"/>
      <c r="OII82" s="106"/>
      <c r="OIJ82" s="106"/>
      <c r="OIK82" s="106"/>
      <c r="OIL82" s="106"/>
      <c r="OIM82" s="106"/>
      <c r="OIN82" s="106"/>
      <c r="OIO82" s="106"/>
      <c r="OIP82" s="106"/>
      <c r="OIQ82" s="106"/>
      <c r="OIR82" s="106"/>
      <c r="OIS82" s="106"/>
      <c r="OIT82" s="106"/>
      <c r="OIU82" s="106"/>
      <c r="OIV82" s="106"/>
      <c r="OIW82" s="106"/>
      <c r="OIX82" s="106"/>
      <c r="OIY82" s="106"/>
      <c r="OIZ82" s="106"/>
      <c r="OJA82" s="106"/>
      <c r="OJB82" s="106"/>
      <c r="OJC82" s="106"/>
      <c r="OJD82" s="106"/>
      <c r="OJE82" s="106"/>
      <c r="OJF82" s="106"/>
      <c r="OJG82" s="106"/>
      <c r="OJH82" s="106"/>
      <c r="OJI82" s="106"/>
      <c r="OJJ82" s="106"/>
      <c r="OJK82" s="106"/>
      <c r="OJL82" s="106"/>
      <c r="OJM82" s="106"/>
      <c r="OJN82" s="106"/>
      <c r="OJO82" s="106"/>
      <c r="OJP82" s="106"/>
      <c r="OJQ82" s="106"/>
      <c r="OJR82" s="106"/>
      <c r="OJS82" s="106"/>
      <c r="OJT82" s="106"/>
      <c r="OJU82" s="106"/>
      <c r="OJV82" s="106"/>
      <c r="OJW82" s="106"/>
      <c r="OJX82" s="106"/>
      <c r="OJY82" s="106"/>
      <c r="OJZ82" s="106"/>
      <c r="OKA82" s="106"/>
      <c r="OKB82" s="106"/>
      <c r="OKC82" s="106"/>
      <c r="OKD82" s="106"/>
      <c r="OKE82" s="106"/>
      <c r="OKF82" s="106"/>
      <c r="OKG82" s="106"/>
      <c r="OKH82" s="106"/>
      <c r="OKI82" s="106"/>
      <c r="OKJ82" s="106"/>
      <c r="OKK82" s="106"/>
      <c r="OKL82" s="106"/>
      <c r="OKM82" s="106"/>
      <c r="OKN82" s="106"/>
      <c r="OKO82" s="106"/>
      <c r="OKP82" s="106"/>
      <c r="OKQ82" s="106"/>
      <c r="OKR82" s="106"/>
      <c r="OKS82" s="106"/>
      <c r="OKT82" s="106"/>
      <c r="OKU82" s="106"/>
      <c r="OKV82" s="106"/>
      <c r="OKW82" s="106"/>
      <c r="OKX82" s="106"/>
      <c r="OKY82" s="106"/>
      <c r="OKZ82" s="106"/>
      <c r="OLA82" s="106"/>
      <c r="OLB82" s="106"/>
      <c r="OLC82" s="106"/>
      <c r="OLD82" s="106"/>
      <c r="OLE82" s="106"/>
      <c r="OLF82" s="106"/>
      <c r="OLG82" s="106"/>
      <c r="OLH82" s="106"/>
      <c r="OLI82" s="106"/>
      <c r="OLJ82" s="106"/>
      <c r="OLK82" s="106"/>
      <c r="OLL82" s="106"/>
      <c r="OLM82" s="106"/>
      <c r="OLN82" s="106"/>
      <c r="OLO82" s="106"/>
      <c r="OLP82" s="106"/>
      <c r="OLQ82" s="106"/>
      <c r="OLR82" s="106"/>
      <c r="OLS82" s="106"/>
      <c r="OLT82" s="106"/>
      <c r="OLU82" s="106"/>
      <c r="OLV82" s="106"/>
      <c r="OLW82" s="106"/>
      <c r="OLX82" s="106"/>
      <c r="OLY82" s="106"/>
      <c r="OLZ82" s="106"/>
      <c r="OMA82" s="106"/>
      <c r="OMB82" s="106"/>
      <c r="OMC82" s="106"/>
      <c r="OMD82" s="106"/>
      <c r="OME82" s="106"/>
      <c r="OMF82" s="106"/>
      <c r="OMG82" s="106"/>
      <c r="OMH82" s="106"/>
      <c r="OMI82" s="106"/>
      <c r="OMJ82" s="106"/>
      <c r="OMK82" s="106"/>
      <c r="OML82" s="106"/>
      <c r="OMM82" s="106"/>
      <c r="OMN82" s="106"/>
      <c r="OMO82" s="106"/>
      <c r="OMP82" s="106"/>
      <c r="OMQ82" s="106"/>
      <c r="OMR82" s="106"/>
      <c r="OMS82" s="106"/>
      <c r="OMT82" s="106"/>
      <c r="OMU82" s="106"/>
      <c r="OMV82" s="106"/>
      <c r="OMW82" s="106"/>
      <c r="OMX82" s="106"/>
      <c r="OMY82" s="106"/>
      <c r="OMZ82" s="106"/>
      <c r="ONA82" s="106"/>
      <c r="ONB82" s="106"/>
      <c r="ONC82" s="106"/>
      <c r="OND82" s="106"/>
      <c r="ONE82" s="106"/>
      <c r="ONF82" s="106"/>
      <c r="ONG82" s="106"/>
      <c r="ONH82" s="106"/>
      <c r="ONI82" s="106"/>
      <c r="ONJ82" s="106"/>
      <c r="ONK82" s="106"/>
      <c r="ONL82" s="106"/>
      <c r="ONM82" s="106"/>
      <c r="ONN82" s="106"/>
      <c r="ONO82" s="106"/>
      <c r="ONP82" s="106"/>
      <c r="ONQ82" s="106"/>
      <c r="ONR82" s="106"/>
      <c r="ONS82" s="106"/>
      <c r="ONT82" s="106"/>
      <c r="ONU82" s="106"/>
      <c r="ONV82" s="106"/>
      <c r="ONW82" s="106"/>
      <c r="ONX82" s="106"/>
      <c r="ONY82" s="106"/>
      <c r="ONZ82" s="106"/>
      <c r="OOA82" s="106"/>
      <c r="OOB82" s="106"/>
      <c r="OOC82" s="106"/>
      <c r="OOD82" s="106"/>
      <c r="OOE82" s="106"/>
      <c r="OOF82" s="106"/>
      <c r="OOG82" s="106"/>
      <c r="OOH82" s="106"/>
      <c r="OOI82" s="106"/>
      <c r="OOJ82" s="106"/>
      <c r="OOK82" s="106"/>
      <c r="OOL82" s="106"/>
      <c r="OOM82" s="106"/>
      <c r="OON82" s="106"/>
      <c r="OOO82" s="106"/>
      <c r="OOP82" s="106"/>
      <c r="OOQ82" s="106"/>
      <c r="OOR82" s="106"/>
      <c r="OOS82" s="106"/>
      <c r="OOT82" s="106"/>
      <c r="OOU82" s="106"/>
      <c r="OOV82" s="106"/>
      <c r="OOW82" s="106"/>
      <c r="OOX82" s="106"/>
      <c r="OOY82" s="106"/>
      <c r="OOZ82" s="106"/>
      <c r="OPA82" s="106"/>
      <c r="OPB82" s="106"/>
      <c r="OPC82" s="106"/>
      <c r="OPD82" s="106"/>
      <c r="OPE82" s="106"/>
      <c r="OPF82" s="106"/>
      <c r="OPG82" s="106"/>
      <c r="OPH82" s="106"/>
      <c r="OPI82" s="106"/>
      <c r="OPJ82" s="106"/>
      <c r="OPK82" s="106"/>
      <c r="OPL82" s="106"/>
      <c r="OPM82" s="106"/>
      <c r="OPN82" s="106"/>
      <c r="OPO82" s="106"/>
      <c r="OPP82" s="106"/>
      <c r="OPQ82" s="106"/>
      <c r="OPR82" s="106"/>
      <c r="OPS82" s="106"/>
      <c r="OPT82" s="106"/>
      <c r="OPU82" s="106"/>
      <c r="OPV82" s="106"/>
      <c r="OPW82" s="106"/>
      <c r="OPX82" s="106"/>
      <c r="OPY82" s="106"/>
      <c r="OPZ82" s="106"/>
      <c r="OQA82" s="106"/>
      <c r="OQB82" s="106"/>
      <c r="OQC82" s="106"/>
      <c r="OQD82" s="106"/>
      <c r="OQE82" s="106"/>
      <c r="OQF82" s="106"/>
      <c r="OQG82" s="106"/>
      <c r="OQH82" s="106"/>
      <c r="OQI82" s="106"/>
      <c r="OQJ82" s="106"/>
      <c r="OQK82" s="106"/>
      <c r="OQL82" s="106"/>
      <c r="OQM82" s="106"/>
      <c r="OQN82" s="106"/>
      <c r="OQO82" s="106"/>
      <c r="OQP82" s="106"/>
      <c r="OQQ82" s="106"/>
      <c r="OQR82" s="106"/>
      <c r="OQS82" s="106"/>
      <c r="OQT82" s="106"/>
      <c r="OQU82" s="106"/>
      <c r="OQV82" s="106"/>
      <c r="OQW82" s="106"/>
      <c r="OQX82" s="106"/>
      <c r="OQY82" s="106"/>
      <c r="OQZ82" s="106"/>
      <c r="ORA82" s="106"/>
      <c r="ORB82" s="106"/>
      <c r="ORC82" s="106"/>
      <c r="ORD82" s="106"/>
      <c r="ORE82" s="106"/>
      <c r="ORF82" s="106"/>
      <c r="ORG82" s="106"/>
      <c r="ORH82" s="106"/>
      <c r="ORI82" s="106"/>
      <c r="ORJ82" s="106"/>
      <c r="ORK82" s="106"/>
      <c r="ORL82" s="106"/>
      <c r="ORM82" s="106"/>
      <c r="ORN82" s="106"/>
      <c r="ORO82" s="106"/>
      <c r="ORP82" s="106"/>
      <c r="ORQ82" s="106"/>
      <c r="ORR82" s="106"/>
      <c r="ORS82" s="106"/>
      <c r="ORT82" s="106"/>
      <c r="ORU82" s="106"/>
      <c r="ORV82" s="106"/>
      <c r="ORW82" s="106"/>
      <c r="ORX82" s="106"/>
      <c r="ORY82" s="106"/>
      <c r="ORZ82" s="106"/>
      <c r="OSA82" s="106"/>
      <c r="OSB82" s="106"/>
      <c r="OSC82" s="106"/>
      <c r="OSD82" s="106"/>
      <c r="OSE82" s="106"/>
      <c r="OSF82" s="106"/>
      <c r="OSG82" s="106"/>
      <c r="OSH82" s="106"/>
      <c r="OSI82" s="106"/>
      <c r="OSJ82" s="106"/>
      <c r="OSK82" s="106"/>
      <c r="OSL82" s="106"/>
      <c r="OSM82" s="106"/>
      <c r="OSN82" s="106"/>
      <c r="OSO82" s="106"/>
      <c r="OSP82" s="106"/>
      <c r="OSQ82" s="106"/>
      <c r="OSR82" s="106"/>
      <c r="OSS82" s="106"/>
      <c r="OST82" s="106"/>
      <c r="OSU82" s="106"/>
      <c r="OSV82" s="106"/>
      <c r="OSW82" s="106"/>
      <c r="OSX82" s="106"/>
      <c r="OSY82" s="106"/>
      <c r="OSZ82" s="106"/>
      <c r="OTA82" s="106"/>
      <c r="OTB82" s="106"/>
      <c r="OTC82" s="106"/>
      <c r="OTD82" s="106"/>
      <c r="OTE82" s="106"/>
      <c r="OTF82" s="106"/>
      <c r="OTG82" s="106"/>
      <c r="OTH82" s="106"/>
      <c r="OTI82" s="106"/>
      <c r="OTJ82" s="106"/>
      <c r="OTK82" s="106"/>
      <c r="OTL82" s="106"/>
      <c r="OTM82" s="106"/>
      <c r="OTN82" s="106"/>
      <c r="OTO82" s="106"/>
      <c r="OTP82" s="106"/>
      <c r="OTQ82" s="106"/>
      <c r="OTR82" s="106"/>
      <c r="OTS82" s="106"/>
      <c r="OTT82" s="106"/>
      <c r="OTU82" s="106"/>
      <c r="OTV82" s="106"/>
      <c r="OTW82" s="106"/>
      <c r="OTX82" s="106"/>
      <c r="OTY82" s="106"/>
      <c r="OTZ82" s="106"/>
      <c r="OUA82" s="106"/>
      <c r="OUB82" s="106"/>
      <c r="OUC82" s="106"/>
      <c r="OUD82" s="106"/>
      <c r="OUE82" s="106"/>
      <c r="OUF82" s="106"/>
      <c r="OUG82" s="106"/>
      <c r="OUH82" s="106"/>
      <c r="OUI82" s="106"/>
      <c r="OUJ82" s="106"/>
      <c r="OUK82" s="106"/>
      <c r="OUL82" s="106"/>
      <c r="OUM82" s="106"/>
      <c r="OUN82" s="106"/>
      <c r="OUO82" s="106"/>
      <c r="OUP82" s="106"/>
      <c r="OUQ82" s="106"/>
      <c r="OUR82" s="106"/>
      <c r="OUS82" s="106"/>
      <c r="OUT82" s="106"/>
      <c r="OUU82" s="106"/>
      <c r="OUV82" s="106"/>
      <c r="OUW82" s="106"/>
      <c r="OUX82" s="106"/>
      <c r="OUY82" s="106"/>
      <c r="OUZ82" s="106"/>
      <c r="OVA82" s="106"/>
      <c r="OVB82" s="106"/>
      <c r="OVC82" s="106"/>
      <c r="OVD82" s="106"/>
      <c r="OVE82" s="106"/>
      <c r="OVF82" s="106"/>
      <c r="OVG82" s="106"/>
      <c r="OVH82" s="106"/>
      <c r="OVI82" s="106"/>
      <c r="OVJ82" s="106"/>
      <c r="OVK82" s="106"/>
      <c r="OVL82" s="106"/>
      <c r="OVM82" s="106"/>
      <c r="OVN82" s="106"/>
      <c r="OVO82" s="106"/>
      <c r="OVP82" s="106"/>
      <c r="OVQ82" s="106"/>
      <c r="OVR82" s="106"/>
      <c r="OVS82" s="106"/>
      <c r="OVT82" s="106"/>
      <c r="OVU82" s="106"/>
      <c r="OVV82" s="106"/>
      <c r="OVW82" s="106"/>
      <c r="OVX82" s="106"/>
      <c r="OVY82" s="106"/>
      <c r="OVZ82" s="106"/>
      <c r="OWA82" s="106"/>
      <c r="OWB82" s="106"/>
      <c r="OWC82" s="106"/>
      <c r="OWD82" s="106"/>
      <c r="OWE82" s="106"/>
      <c r="OWF82" s="106"/>
      <c r="OWG82" s="106"/>
      <c r="OWH82" s="106"/>
      <c r="OWI82" s="106"/>
      <c r="OWJ82" s="106"/>
      <c r="OWK82" s="106"/>
      <c r="OWL82" s="106"/>
      <c r="OWM82" s="106"/>
      <c r="OWN82" s="106"/>
      <c r="OWO82" s="106"/>
      <c r="OWP82" s="106"/>
      <c r="OWQ82" s="106"/>
      <c r="OWR82" s="106"/>
      <c r="OWS82" s="106"/>
      <c r="OWT82" s="106"/>
      <c r="OWU82" s="106"/>
      <c r="OWV82" s="106"/>
      <c r="OWW82" s="106"/>
      <c r="OWX82" s="106"/>
      <c r="OWY82" s="106"/>
      <c r="OWZ82" s="106"/>
      <c r="OXA82" s="106"/>
      <c r="OXB82" s="106"/>
      <c r="OXC82" s="106"/>
      <c r="OXD82" s="106"/>
      <c r="OXE82" s="106"/>
      <c r="OXF82" s="106"/>
      <c r="OXG82" s="106"/>
      <c r="OXH82" s="106"/>
      <c r="OXI82" s="106"/>
      <c r="OXJ82" s="106"/>
      <c r="OXK82" s="106"/>
      <c r="OXL82" s="106"/>
      <c r="OXM82" s="106"/>
      <c r="OXN82" s="106"/>
      <c r="OXO82" s="106"/>
      <c r="OXP82" s="106"/>
      <c r="OXQ82" s="106"/>
      <c r="OXR82" s="106"/>
      <c r="OXS82" s="106"/>
      <c r="OXT82" s="106"/>
      <c r="OXU82" s="106"/>
      <c r="OXV82" s="106"/>
      <c r="OXW82" s="106"/>
      <c r="OXX82" s="106"/>
      <c r="OXY82" s="106"/>
      <c r="OXZ82" s="106"/>
      <c r="OYA82" s="106"/>
      <c r="OYB82" s="106"/>
      <c r="OYC82" s="106"/>
      <c r="OYD82" s="106"/>
      <c r="OYE82" s="106"/>
      <c r="OYF82" s="106"/>
      <c r="OYG82" s="106"/>
      <c r="OYH82" s="106"/>
      <c r="OYI82" s="106"/>
      <c r="OYJ82" s="106"/>
      <c r="OYK82" s="106"/>
      <c r="OYL82" s="106"/>
      <c r="OYM82" s="106"/>
      <c r="OYN82" s="106"/>
      <c r="OYO82" s="106"/>
      <c r="OYP82" s="106"/>
      <c r="OYQ82" s="106"/>
      <c r="OYR82" s="106"/>
      <c r="OYS82" s="106"/>
      <c r="OYT82" s="106"/>
      <c r="OYU82" s="106"/>
      <c r="OYV82" s="106"/>
      <c r="OYW82" s="106"/>
      <c r="OYX82" s="106"/>
      <c r="OYY82" s="106"/>
      <c r="OYZ82" s="106"/>
      <c r="OZA82" s="106"/>
      <c r="OZB82" s="106"/>
      <c r="OZC82" s="106"/>
      <c r="OZD82" s="106"/>
      <c r="OZE82" s="106"/>
      <c r="OZF82" s="106"/>
      <c r="OZG82" s="106"/>
      <c r="OZH82" s="106"/>
      <c r="OZI82" s="106"/>
      <c r="OZJ82" s="106"/>
      <c r="OZK82" s="106"/>
      <c r="OZL82" s="106"/>
      <c r="OZM82" s="106"/>
      <c r="OZN82" s="106"/>
      <c r="OZO82" s="106"/>
      <c r="OZP82" s="106"/>
      <c r="OZQ82" s="106"/>
      <c r="OZR82" s="106"/>
      <c r="OZS82" s="106"/>
      <c r="OZT82" s="106"/>
      <c r="OZU82" s="106"/>
      <c r="OZV82" s="106"/>
      <c r="OZW82" s="106"/>
      <c r="OZX82" s="106"/>
      <c r="OZY82" s="106"/>
      <c r="OZZ82" s="106"/>
      <c r="PAA82" s="106"/>
      <c r="PAB82" s="106"/>
      <c r="PAC82" s="106"/>
      <c r="PAD82" s="106"/>
      <c r="PAE82" s="106"/>
      <c r="PAF82" s="106"/>
      <c r="PAG82" s="106"/>
      <c r="PAH82" s="106"/>
      <c r="PAI82" s="106"/>
      <c r="PAJ82" s="106"/>
      <c r="PAK82" s="106"/>
      <c r="PAL82" s="106"/>
      <c r="PAM82" s="106"/>
      <c r="PAN82" s="106"/>
      <c r="PAO82" s="106"/>
      <c r="PAP82" s="106"/>
      <c r="PAQ82" s="106"/>
      <c r="PAR82" s="106"/>
      <c r="PAS82" s="106"/>
      <c r="PAT82" s="106"/>
      <c r="PAU82" s="106"/>
      <c r="PAV82" s="106"/>
      <c r="PAW82" s="106"/>
      <c r="PAX82" s="106"/>
      <c r="PAY82" s="106"/>
      <c r="PAZ82" s="106"/>
      <c r="PBA82" s="106"/>
      <c r="PBB82" s="106"/>
      <c r="PBC82" s="106"/>
      <c r="PBD82" s="106"/>
      <c r="PBE82" s="106"/>
      <c r="PBF82" s="106"/>
      <c r="PBG82" s="106"/>
      <c r="PBH82" s="106"/>
      <c r="PBI82" s="106"/>
      <c r="PBJ82" s="106"/>
      <c r="PBK82" s="106"/>
      <c r="PBL82" s="106"/>
      <c r="PBM82" s="106"/>
      <c r="PBN82" s="106"/>
      <c r="PBO82" s="106"/>
      <c r="PBP82" s="106"/>
      <c r="PBQ82" s="106"/>
      <c r="PBR82" s="106"/>
      <c r="PBS82" s="106"/>
      <c r="PBT82" s="106"/>
      <c r="PBU82" s="106"/>
      <c r="PBV82" s="106"/>
      <c r="PBW82" s="106"/>
      <c r="PBX82" s="106"/>
      <c r="PBY82" s="106"/>
      <c r="PBZ82" s="106"/>
      <c r="PCA82" s="106"/>
      <c r="PCB82" s="106"/>
      <c r="PCC82" s="106"/>
      <c r="PCD82" s="106"/>
      <c r="PCE82" s="106"/>
      <c r="PCF82" s="106"/>
      <c r="PCG82" s="106"/>
      <c r="PCH82" s="106"/>
      <c r="PCI82" s="106"/>
      <c r="PCJ82" s="106"/>
      <c r="PCK82" s="106"/>
      <c r="PCL82" s="106"/>
      <c r="PCM82" s="106"/>
      <c r="PCN82" s="106"/>
      <c r="PCO82" s="106"/>
      <c r="PCP82" s="106"/>
      <c r="PCQ82" s="106"/>
      <c r="PCR82" s="106"/>
      <c r="PCS82" s="106"/>
      <c r="PCT82" s="106"/>
      <c r="PCU82" s="106"/>
      <c r="PCV82" s="106"/>
      <c r="PCW82" s="106"/>
      <c r="PCX82" s="106"/>
      <c r="PCY82" s="106"/>
      <c r="PCZ82" s="106"/>
      <c r="PDA82" s="106"/>
      <c r="PDB82" s="106"/>
      <c r="PDC82" s="106"/>
      <c r="PDD82" s="106"/>
      <c r="PDE82" s="106"/>
      <c r="PDF82" s="106"/>
      <c r="PDG82" s="106"/>
      <c r="PDH82" s="106"/>
      <c r="PDI82" s="106"/>
      <c r="PDJ82" s="106"/>
      <c r="PDK82" s="106"/>
      <c r="PDL82" s="106"/>
      <c r="PDM82" s="106"/>
      <c r="PDN82" s="106"/>
      <c r="PDO82" s="106"/>
      <c r="PDP82" s="106"/>
      <c r="PDQ82" s="106"/>
      <c r="PDR82" s="106"/>
      <c r="PDS82" s="106"/>
      <c r="PDT82" s="106"/>
      <c r="PDU82" s="106"/>
      <c r="PDV82" s="106"/>
      <c r="PDW82" s="106"/>
      <c r="PDX82" s="106"/>
      <c r="PDY82" s="106"/>
      <c r="PDZ82" s="106"/>
      <c r="PEA82" s="106"/>
      <c r="PEB82" s="106"/>
      <c r="PEC82" s="106"/>
      <c r="PED82" s="106"/>
      <c r="PEE82" s="106"/>
      <c r="PEF82" s="106"/>
      <c r="PEG82" s="106"/>
      <c r="PEH82" s="106"/>
      <c r="PEI82" s="106"/>
      <c r="PEJ82" s="106"/>
      <c r="PEK82" s="106"/>
      <c r="PEL82" s="106"/>
      <c r="PEM82" s="106"/>
      <c r="PEN82" s="106"/>
      <c r="PEO82" s="106"/>
      <c r="PEP82" s="106"/>
      <c r="PEQ82" s="106"/>
      <c r="PER82" s="106"/>
      <c r="PES82" s="106"/>
      <c r="PET82" s="106"/>
      <c r="PEU82" s="106"/>
      <c r="PEV82" s="106"/>
      <c r="PEW82" s="106"/>
      <c r="PEX82" s="106"/>
      <c r="PEY82" s="106"/>
      <c r="PEZ82" s="106"/>
      <c r="PFA82" s="106"/>
      <c r="PFB82" s="106"/>
      <c r="PFC82" s="106"/>
      <c r="PFD82" s="106"/>
      <c r="PFE82" s="106"/>
      <c r="PFF82" s="106"/>
      <c r="PFG82" s="106"/>
      <c r="PFH82" s="106"/>
      <c r="PFI82" s="106"/>
      <c r="PFJ82" s="106"/>
      <c r="PFK82" s="106"/>
      <c r="PFL82" s="106"/>
      <c r="PFM82" s="106"/>
      <c r="PFN82" s="106"/>
      <c r="PFO82" s="106"/>
      <c r="PFP82" s="106"/>
      <c r="PFQ82" s="106"/>
      <c r="PFR82" s="106"/>
      <c r="PFS82" s="106"/>
      <c r="PFT82" s="106"/>
      <c r="PFU82" s="106"/>
      <c r="PFV82" s="106"/>
      <c r="PFW82" s="106"/>
      <c r="PFX82" s="106"/>
      <c r="PFY82" s="106"/>
      <c r="PFZ82" s="106"/>
      <c r="PGA82" s="106"/>
      <c r="PGB82" s="106"/>
      <c r="PGC82" s="106"/>
      <c r="PGD82" s="106"/>
      <c r="PGE82" s="106"/>
      <c r="PGF82" s="106"/>
      <c r="PGG82" s="106"/>
      <c r="PGH82" s="106"/>
      <c r="PGI82" s="106"/>
      <c r="PGJ82" s="106"/>
      <c r="PGK82" s="106"/>
      <c r="PGL82" s="106"/>
      <c r="PGM82" s="106"/>
      <c r="PGN82" s="106"/>
      <c r="PGO82" s="106"/>
      <c r="PGP82" s="106"/>
      <c r="PGQ82" s="106"/>
      <c r="PGR82" s="106"/>
      <c r="PGS82" s="106"/>
      <c r="PGT82" s="106"/>
      <c r="PGU82" s="106"/>
      <c r="PGV82" s="106"/>
      <c r="PGW82" s="106"/>
      <c r="PGX82" s="106"/>
      <c r="PGY82" s="106"/>
      <c r="PGZ82" s="106"/>
      <c r="PHA82" s="106"/>
      <c r="PHB82" s="106"/>
      <c r="PHC82" s="106"/>
      <c r="PHD82" s="106"/>
      <c r="PHE82" s="106"/>
      <c r="PHF82" s="106"/>
      <c r="PHG82" s="106"/>
      <c r="PHH82" s="106"/>
      <c r="PHI82" s="106"/>
      <c r="PHJ82" s="106"/>
      <c r="PHK82" s="106"/>
      <c r="PHL82" s="106"/>
      <c r="PHM82" s="106"/>
      <c r="PHN82" s="106"/>
      <c r="PHO82" s="106"/>
      <c r="PHP82" s="106"/>
      <c r="PHQ82" s="106"/>
      <c r="PHR82" s="106"/>
      <c r="PHS82" s="106"/>
      <c r="PHT82" s="106"/>
      <c r="PHU82" s="106"/>
      <c r="PHV82" s="106"/>
      <c r="PHW82" s="106"/>
      <c r="PHX82" s="106"/>
      <c r="PHY82" s="106"/>
      <c r="PHZ82" s="106"/>
      <c r="PIA82" s="106"/>
      <c r="PIB82" s="106"/>
      <c r="PIC82" s="106"/>
      <c r="PID82" s="106"/>
      <c r="PIE82" s="106"/>
      <c r="PIF82" s="106"/>
      <c r="PIG82" s="106"/>
      <c r="PIH82" s="106"/>
      <c r="PII82" s="106"/>
      <c r="PIJ82" s="106"/>
      <c r="PIK82" s="106"/>
      <c r="PIL82" s="106"/>
      <c r="PIM82" s="106"/>
      <c r="PIN82" s="106"/>
      <c r="PIO82" s="106"/>
      <c r="PIP82" s="106"/>
      <c r="PIQ82" s="106"/>
      <c r="PIR82" s="106"/>
      <c r="PIS82" s="106"/>
      <c r="PIT82" s="106"/>
      <c r="PIU82" s="106"/>
      <c r="PIV82" s="106"/>
      <c r="PIW82" s="106"/>
      <c r="PIX82" s="106"/>
      <c r="PIY82" s="106"/>
      <c r="PIZ82" s="106"/>
      <c r="PJA82" s="106"/>
      <c r="PJB82" s="106"/>
      <c r="PJC82" s="106"/>
      <c r="PJD82" s="106"/>
      <c r="PJE82" s="106"/>
      <c r="PJF82" s="106"/>
      <c r="PJG82" s="106"/>
      <c r="PJH82" s="106"/>
      <c r="PJI82" s="106"/>
      <c r="PJJ82" s="106"/>
      <c r="PJK82" s="106"/>
      <c r="PJL82" s="106"/>
      <c r="PJM82" s="106"/>
      <c r="PJN82" s="106"/>
      <c r="PJO82" s="106"/>
      <c r="PJP82" s="106"/>
      <c r="PJQ82" s="106"/>
      <c r="PJR82" s="106"/>
      <c r="PJS82" s="106"/>
      <c r="PJT82" s="106"/>
      <c r="PJU82" s="106"/>
      <c r="PJV82" s="106"/>
      <c r="PJW82" s="106"/>
      <c r="PJX82" s="106"/>
      <c r="PJY82" s="106"/>
      <c r="PJZ82" s="106"/>
      <c r="PKA82" s="106"/>
      <c r="PKB82" s="106"/>
      <c r="PKC82" s="106"/>
      <c r="PKD82" s="106"/>
      <c r="PKE82" s="106"/>
      <c r="PKF82" s="106"/>
      <c r="PKG82" s="106"/>
      <c r="PKH82" s="106"/>
      <c r="PKI82" s="106"/>
      <c r="PKJ82" s="106"/>
      <c r="PKK82" s="106"/>
      <c r="PKL82" s="106"/>
      <c r="PKM82" s="106"/>
      <c r="PKN82" s="106"/>
      <c r="PKO82" s="106"/>
      <c r="PKP82" s="106"/>
      <c r="PKQ82" s="106"/>
      <c r="PKR82" s="106"/>
      <c r="PKS82" s="106"/>
      <c r="PKT82" s="106"/>
      <c r="PKU82" s="106"/>
      <c r="PKV82" s="106"/>
      <c r="PKW82" s="106"/>
      <c r="PKX82" s="106"/>
      <c r="PKY82" s="106"/>
      <c r="PKZ82" s="106"/>
      <c r="PLA82" s="106"/>
      <c r="PLB82" s="106"/>
      <c r="PLC82" s="106"/>
      <c r="PLD82" s="106"/>
      <c r="PLE82" s="106"/>
      <c r="PLF82" s="106"/>
      <c r="PLG82" s="106"/>
      <c r="PLH82" s="106"/>
      <c r="PLI82" s="106"/>
      <c r="PLJ82" s="106"/>
      <c r="PLK82" s="106"/>
      <c r="PLL82" s="106"/>
      <c r="PLM82" s="106"/>
      <c r="PLN82" s="106"/>
      <c r="PLO82" s="106"/>
      <c r="PLP82" s="106"/>
      <c r="PLQ82" s="106"/>
      <c r="PLR82" s="106"/>
      <c r="PLS82" s="106"/>
      <c r="PLT82" s="106"/>
      <c r="PLU82" s="106"/>
      <c r="PLV82" s="106"/>
      <c r="PLW82" s="106"/>
      <c r="PLX82" s="106"/>
      <c r="PLY82" s="106"/>
      <c r="PLZ82" s="106"/>
      <c r="PMA82" s="106"/>
      <c r="PMB82" s="106"/>
      <c r="PMC82" s="106"/>
      <c r="PMD82" s="106"/>
      <c r="PME82" s="106"/>
      <c r="PMF82" s="106"/>
      <c r="PMG82" s="106"/>
      <c r="PMH82" s="106"/>
      <c r="PMI82" s="106"/>
      <c r="PMJ82" s="106"/>
      <c r="PMK82" s="106"/>
      <c r="PML82" s="106"/>
      <c r="PMM82" s="106"/>
      <c r="PMN82" s="106"/>
      <c r="PMO82" s="106"/>
      <c r="PMP82" s="106"/>
      <c r="PMQ82" s="106"/>
      <c r="PMR82" s="106"/>
      <c r="PMS82" s="106"/>
      <c r="PMT82" s="106"/>
      <c r="PMU82" s="106"/>
      <c r="PMV82" s="106"/>
      <c r="PMW82" s="106"/>
      <c r="PMX82" s="106"/>
      <c r="PMY82" s="106"/>
      <c r="PMZ82" s="106"/>
      <c r="PNA82" s="106"/>
      <c r="PNB82" s="106"/>
      <c r="PNC82" s="106"/>
      <c r="PND82" s="106"/>
      <c r="PNE82" s="106"/>
      <c r="PNF82" s="106"/>
      <c r="PNG82" s="106"/>
      <c r="PNH82" s="106"/>
      <c r="PNI82" s="106"/>
      <c r="PNJ82" s="106"/>
      <c r="PNK82" s="106"/>
      <c r="PNL82" s="106"/>
      <c r="PNM82" s="106"/>
      <c r="PNN82" s="106"/>
      <c r="PNO82" s="106"/>
      <c r="PNP82" s="106"/>
      <c r="PNQ82" s="106"/>
      <c r="PNR82" s="106"/>
      <c r="PNS82" s="106"/>
      <c r="PNT82" s="106"/>
      <c r="PNU82" s="106"/>
      <c r="PNV82" s="106"/>
      <c r="PNW82" s="106"/>
      <c r="PNX82" s="106"/>
      <c r="PNY82" s="106"/>
      <c r="PNZ82" s="106"/>
      <c r="POA82" s="106"/>
      <c r="POB82" s="106"/>
      <c r="POC82" s="106"/>
      <c r="POD82" s="106"/>
      <c r="POE82" s="106"/>
      <c r="POF82" s="106"/>
      <c r="POG82" s="106"/>
      <c r="POH82" s="106"/>
      <c r="POI82" s="106"/>
      <c r="POJ82" s="106"/>
      <c r="POK82" s="106"/>
      <c r="POL82" s="106"/>
      <c r="POM82" s="106"/>
      <c r="PON82" s="106"/>
      <c r="POO82" s="106"/>
      <c r="POP82" s="106"/>
      <c r="POQ82" s="106"/>
      <c r="POR82" s="106"/>
      <c r="POS82" s="106"/>
      <c r="POT82" s="106"/>
      <c r="POU82" s="106"/>
      <c r="POV82" s="106"/>
      <c r="POW82" s="106"/>
      <c r="POX82" s="106"/>
      <c r="POY82" s="106"/>
      <c r="POZ82" s="106"/>
      <c r="PPA82" s="106"/>
      <c r="PPB82" s="106"/>
      <c r="PPC82" s="106"/>
      <c r="PPD82" s="106"/>
      <c r="PPE82" s="106"/>
      <c r="PPF82" s="106"/>
      <c r="PPG82" s="106"/>
      <c r="PPH82" s="106"/>
      <c r="PPI82" s="106"/>
      <c r="PPJ82" s="106"/>
      <c r="PPK82" s="106"/>
      <c r="PPL82" s="106"/>
      <c r="PPM82" s="106"/>
      <c r="PPN82" s="106"/>
      <c r="PPO82" s="106"/>
      <c r="PPP82" s="106"/>
      <c r="PPQ82" s="106"/>
      <c r="PPR82" s="106"/>
      <c r="PPS82" s="106"/>
      <c r="PPT82" s="106"/>
      <c r="PPU82" s="106"/>
      <c r="PPV82" s="106"/>
      <c r="PPW82" s="106"/>
      <c r="PPX82" s="106"/>
      <c r="PPY82" s="106"/>
      <c r="PPZ82" s="106"/>
      <c r="PQA82" s="106"/>
      <c r="PQB82" s="106"/>
      <c r="PQC82" s="106"/>
      <c r="PQD82" s="106"/>
      <c r="PQE82" s="106"/>
      <c r="PQF82" s="106"/>
      <c r="PQG82" s="106"/>
      <c r="PQH82" s="106"/>
      <c r="PQI82" s="106"/>
      <c r="PQJ82" s="106"/>
      <c r="PQK82" s="106"/>
      <c r="PQL82" s="106"/>
      <c r="PQM82" s="106"/>
      <c r="PQN82" s="106"/>
      <c r="PQO82" s="106"/>
      <c r="PQP82" s="106"/>
      <c r="PQQ82" s="106"/>
      <c r="PQR82" s="106"/>
      <c r="PQS82" s="106"/>
      <c r="PQT82" s="106"/>
      <c r="PQU82" s="106"/>
      <c r="PQV82" s="106"/>
      <c r="PQW82" s="106"/>
      <c r="PQX82" s="106"/>
      <c r="PQY82" s="106"/>
      <c r="PQZ82" s="106"/>
      <c r="PRA82" s="106"/>
      <c r="PRB82" s="106"/>
      <c r="PRC82" s="106"/>
      <c r="PRD82" s="106"/>
      <c r="PRE82" s="106"/>
      <c r="PRF82" s="106"/>
      <c r="PRG82" s="106"/>
      <c r="PRH82" s="106"/>
      <c r="PRI82" s="106"/>
      <c r="PRJ82" s="106"/>
      <c r="PRK82" s="106"/>
      <c r="PRL82" s="106"/>
      <c r="PRM82" s="106"/>
      <c r="PRN82" s="106"/>
      <c r="PRO82" s="106"/>
      <c r="PRP82" s="106"/>
      <c r="PRQ82" s="106"/>
      <c r="PRR82" s="106"/>
      <c r="PRS82" s="106"/>
      <c r="PRT82" s="106"/>
      <c r="PRU82" s="106"/>
      <c r="PRV82" s="106"/>
      <c r="PRW82" s="106"/>
      <c r="PRX82" s="106"/>
      <c r="PRY82" s="106"/>
      <c r="PRZ82" s="106"/>
      <c r="PSA82" s="106"/>
      <c r="PSB82" s="106"/>
      <c r="PSC82" s="106"/>
      <c r="PSD82" s="106"/>
      <c r="PSE82" s="106"/>
      <c r="PSF82" s="106"/>
      <c r="PSG82" s="106"/>
      <c r="PSH82" s="106"/>
      <c r="PSI82" s="106"/>
      <c r="PSJ82" s="106"/>
      <c r="PSK82" s="106"/>
      <c r="PSL82" s="106"/>
      <c r="PSM82" s="106"/>
      <c r="PSN82" s="106"/>
      <c r="PSO82" s="106"/>
      <c r="PSP82" s="106"/>
      <c r="PSQ82" s="106"/>
      <c r="PSR82" s="106"/>
      <c r="PSS82" s="106"/>
      <c r="PST82" s="106"/>
      <c r="PSU82" s="106"/>
      <c r="PSV82" s="106"/>
      <c r="PSW82" s="106"/>
      <c r="PSX82" s="106"/>
      <c r="PSY82" s="106"/>
      <c r="PSZ82" s="106"/>
      <c r="PTA82" s="106"/>
      <c r="PTB82" s="106"/>
      <c r="PTC82" s="106"/>
      <c r="PTD82" s="106"/>
      <c r="PTE82" s="106"/>
      <c r="PTF82" s="106"/>
      <c r="PTG82" s="106"/>
      <c r="PTH82" s="106"/>
      <c r="PTI82" s="106"/>
      <c r="PTJ82" s="106"/>
      <c r="PTK82" s="106"/>
      <c r="PTL82" s="106"/>
      <c r="PTM82" s="106"/>
      <c r="PTN82" s="106"/>
      <c r="PTO82" s="106"/>
      <c r="PTP82" s="106"/>
      <c r="PTQ82" s="106"/>
      <c r="PTR82" s="106"/>
      <c r="PTS82" s="106"/>
      <c r="PTT82" s="106"/>
      <c r="PTU82" s="106"/>
      <c r="PTV82" s="106"/>
      <c r="PTW82" s="106"/>
      <c r="PTX82" s="106"/>
      <c r="PTY82" s="106"/>
      <c r="PTZ82" s="106"/>
      <c r="PUA82" s="106"/>
      <c r="PUB82" s="106"/>
      <c r="PUC82" s="106"/>
      <c r="PUD82" s="106"/>
      <c r="PUE82" s="106"/>
      <c r="PUF82" s="106"/>
      <c r="PUG82" s="106"/>
      <c r="PUH82" s="106"/>
      <c r="PUI82" s="106"/>
      <c r="PUJ82" s="106"/>
      <c r="PUK82" s="106"/>
      <c r="PUL82" s="106"/>
      <c r="PUM82" s="106"/>
      <c r="PUN82" s="106"/>
      <c r="PUO82" s="106"/>
      <c r="PUP82" s="106"/>
      <c r="PUQ82" s="106"/>
      <c r="PUR82" s="106"/>
      <c r="PUS82" s="106"/>
      <c r="PUT82" s="106"/>
      <c r="PUU82" s="106"/>
      <c r="PUV82" s="106"/>
      <c r="PUW82" s="106"/>
      <c r="PUX82" s="106"/>
      <c r="PUY82" s="106"/>
      <c r="PUZ82" s="106"/>
      <c r="PVA82" s="106"/>
      <c r="PVB82" s="106"/>
      <c r="PVC82" s="106"/>
      <c r="PVD82" s="106"/>
      <c r="PVE82" s="106"/>
      <c r="PVF82" s="106"/>
      <c r="PVG82" s="106"/>
      <c r="PVH82" s="106"/>
      <c r="PVI82" s="106"/>
      <c r="PVJ82" s="106"/>
      <c r="PVK82" s="106"/>
      <c r="PVL82" s="106"/>
      <c r="PVM82" s="106"/>
      <c r="PVN82" s="106"/>
      <c r="PVO82" s="106"/>
      <c r="PVP82" s="106"/>
      <c r="PVQ82" s="106"/>
      <c r="PVR82" s="106"/>
      <c r="PVS82" s="106"/>
      <c r="PVT82" s="106"/>
      <c r="PVU82" s="106"/>
      <c r="PVV82" s="106"/>
      <c r="PVW82" s="106"/>
      <c r="PVX82" s="106"/>
      <c r="PVY82" s="106"/>
      <c r="PVZ82" s="106"/>
      <c r="PWA82" s="106"/>
      <c r="PWB82" s="106"/>
      <c r="PWC82" s="106"/>
      <c r="PWD82" s="106"/>
      <c r="PWE82" s="106"/>
      <c r="PWF82" s="106"/>
      <c r="PWG82" s="106"/>
      <c r="PWH82" s="106"/>
      <c r="PWI82" s="106"/>
      <c r="PWJ82" s="106"/>
      <c r="PWK82" s="106"/>
      <c r="PWL82" s="106"/>
      <c r="PWM82" s="106"/>
      <c r="PWN82" s="106"/>
      <c r="PWO82" s="106"/>
      <c r="PWP82" s="106"/>
      <c r="PWQ82" s="106"/>
      <c r="PWR82" s="106"/>
      <c r="PWS82" s="106"/>
      <c r="PWT82" s="106"/>
      <c r="PWU82" s="106"/>
      <c r="PWV82" s="106"/>
      <c r="PWW82" s="106"/>
      <c r="PWX82" s="106"/>
      <c r="PWY82" s="106"/>
      <c r="PWZ82" s="106"/>
      <c r="PXA82" s="106"/>
      <c r="PXB82" s="106"/>
      <c r="PXC82" s="106"/>
      <c r="PXD82" s="106"/>
      <c r="PXE82" s="106"/>
      <c r="PXF82" s="106"/>
      <c r="PXG82" s="106"/>
      <c r="PXH82" s="106"/>
      <c r="PXI82" s="106"/>
      <c r="PXJ82" s="106"/>
      <c r="PXK82" s="106"/>
      <c r="PXL82" s="106"/>
      <c r="PXM82" s="106"/>
      <c r="PXN82" s="106"/>
      <c r="PXO82" s="106"/>
      <c r="PXP82" s="106"/>
      <c r="PXQ82" s="106"/>
      <c r="PXR82" s="106"/>
      <c r="PXS82" s="106"/>
      <c r="PXT82" s="106"/>
      <c r="PXU82" s="106"/>
      <c r="PXV82" s="106"/>
      <c r="PXW82" s="106"/>
      <c r="PXX82" s="106"/>
      <c r="PXY82" s="106"/>
      <c r="PXZ82" s="106"/>
      <c r="PYA82" s="106"/>
      <c r="PYB82" s="106"/>
      <c r="PYC82" s="106"/>
      <c r="PYD82" s="106"/>
      <c r="PYE82" s="106"/>
      <c r="PYF82" s="106"/>
      <c r="PYG82" s="106"/>
      <c r="PYH82" s="106"/>
      <c r="PYI82" s="106"/>
      <c r="PYJ82" s="106"/>
      <c r="PYK82" s="106"/>
      <c r="PYL82" s="106"/>
      <c r="PYM82" s="106"/>
      <c r="PYN82" s="106"/>
      <c r="PYO82" s="106"/>
      <c r="PYP82" s="106"/>
      <c r="PYQ82" s="106"/>
      <c r="PYR82" s="106"/>
      <c r="PYS82" s="106"/>
      <c r="PYT82" s="106"/>
      <c r="PYU82" s="106"/>
      <c r="PYV82" s="106"/>
      <c r="PYW82" s="106"/>
      <c r="PYX82" s="106"/>
      <c r="PYY82" s="106"/>
      <c r="PYZ82" s="106"/>
      <c r="PZA82" s="106"/>
      <c r="PZB82" s="106"/>
      <c r="PZC82" s="106"/>
      <c r="PZD82" s="106"/>
      <c r="PZE82" s="106"/>
      <c r="PZF82" s="106"/>
      <c r="PZG82" s="106"/>
      <c r="PZH82" s="106"/>
      <c r="PZI82" s="106"/>
      <c r="PZJ82" s="106"/>
      <c r="PZK82" s="106"/>
      <c r="PZL82" s="106"/>
      <c r="PZM82" s="106"/>
      <c r="PZN82" s="106"/>
      <c r="PZO82" s="106"/>
      <c r="PZP82" s="106"/>
      <c r="PZQ82" s="106"/>
      <c r="PZR82" s="106"/>
      <c r="PZS82" s="106"/>
      <c r="PZT82" s="106"/>
      <c r="PZU82" s="106"/>
      <c r="PZV82" s="106"/>
      <c r="PZW82" s="106"/>
      <c r="PZX82" s="106"/>
      <c r="PZY82" s="106"/>
      <c r="PZZ82" s="106"/>
      <c r="QAA82" s="106"/>
      <c r="QAB82" s="106"/>
      <c r="QAC82" s="106"/>
      <c r="QAD82" s="106"/>
      <c r="QAE82" s="106"/>
      <c r="QAF82" s="106"/>
      <c r="QAG82" s="106"/>
      <c r="QAH82" s="106"/>
      <c r="QAI82" s="106"/>
      <c r="QAJ82" s="106"/>
      <c r="QAK82" s="106"/>
      <c r="QAL82" s="106"/>
      <c r="QAM82" s="106"/>
      <c r="QAN82" s="106"/>
      <c r="QAO82" s="106"/>
      <c r="QAP82" s="106"/>
      <c r="QAQ82" s="106"/>
      <c r="QAR82" s="106"/>
      <c r="QAS82" s="106"/>
      <c r="QAT82" s="106"/>
      <c r="QAU82" s="106"/>
      <c r="QAV82" s="106"/>
      <c r="QAW82" s="106"/>
      <c r="QAX82" s="106"/>
      <c r="QAY82" s="106"/>
      <c r="QAZ82" s="106"/>
      <c r="QBA82" s="106"/>
      <c r="QBB82" s="106"/>
      <c r="QBC82" s="106"/>
      <c r="QBD82" s="106"/>
      <c r="QBE82" s="106"/>
      <c r="QBF82" s="106"/>
      <c r="QBG82" s="106"/>
      <c r="QBH82" s="106"/>
      <c r="QBI82" s="106"/>
      <c r="QBJ82" s="106"/>
      <c r="QBK82" s="106"/>
      <c r="QBL82" s="106"/>
      <c r="QBM82" s="106"/>
      <c r="QBN82" s="106"/>
      <c r="QBO82" s="106"/>
      <c r="QBP82" s="106"/>
      <c r="QBQ82" s="106"/>
      <c r="QBR82" s="106"/>
      <c r="QBS82" s="106"/>
      <c r="QBT82" s="106"/>
      <c r="QBU82" s="106"/>
      <c r="QBV82" s="106"/>
      <c r="QBW82" s="106"/>
      <c r="QBX82" s="106"/>
      <c r="QBY82" s="106"/>
      <c r="QBZ82" s="106"/>
      <c r="QCA82" s="106"/>
      <c r="QCB82" s="106"/>
      <c r="QCC82" s="106"/>
      <c r="QCD82" s="106"/>
      <c r="QCE82" s="106"/>
      <c r="QCF82" s="106"/>
      <c r="QCG82" s="106"/>
      <c r="QCH82" s="106"/>
      <c r="QCI82" s="106"/>
      <c r="QCJ82" s="106"/>
      <c r="QCK82" s="106"/>
      <c r="QCL82" s="106"/>
      <c r="QCM82" s="106"/>
      <c r="QCN82" s="106"/>
      <c r="QCO82" s="106"/>
      <c r="QCP82" s="106"/>
      <c r="QCQ82" s="106"/>
      <c r="QCR82" s="106"/>
      <c r="QCS82" s="106"/>
      <c r="QCT82" s="106"/>
      <c r="QCU82" s="106"/>
      <c r="QCV82" s="106"/>
      <c r="QCW82" s="106"/>
      <c r="QCX82" s="106"/>
      <c r="QCY82" s="106"/>
      <c r="QCZ82" s="106"/>
      <c r="QDA82" s="106"/>
      <c r="QDB82" s="106"/>
      <c r="QDC82" s="106"/>
      <c r="QDD82" s="106"/>
      <c r="QDE82" s="106"/>
      <c r="QDF82" s="106"/>
      <c r="QDG82" s="106"/>
      <c r="QDH82" s="106"/>
      <c r="QDI82" s="106"/>
      <c r="QDJ82" s="106"/>
      <c r="QDK82" s="106"/>
      <c r="QDL82" s="106"/>
      <c r="QDM82" s="106"/>
      <c r="QDN82" s="106"/>
      <c r="QDO82" s="106"/>
      <c r="QDP82" s="106"/>
      <c r="QDQ82" s="106"/>
      <c r="QDR82" s="106"/>
      <c r="QDS82" s="106"/>
      <c r="QDT82" s="106"/>
      <c r="QDU82" s="106"/>
      <c r="QDV82" s="106"/>
      <c r="QDW82" s="106"/>
      <c r="QDX82" s="106"/>
      <c r="QDY82" s="106"/>
      <c r="QDZ82" s="106"/>
      <c r="QEA82" s="106"/>
      <c r="QEB82" s="106"/>
      <c r="QEC82" s="106"/>
      <c r="QED82" s="106"/>
      <c r="QEE82" s="106"/>
      <c r="QEF82" s="106"/>
      <c r="QEG82" s="106"/>
      <c r="QEH82" s="106"/>
      <c r="QEI82" s="106"/>
      <c r="QEJ82" s="106"/>
      <c r="QEK82" s="106"/>
      <c r="QEL82" s="106"/>
      <c r="QEM82" s="106"/>
      <c r="QEN82" s="106"/>
      <c r="QEO82" s="106"/>
      <c r="QEP82" s="106"/>
      <c r="QEQ82" s="106"/>
      <c r="QER82" s="106"/>
      <c r="QES82" s="106"/>
      <c r="QET82" s="106"/>
      <c r="QEU82" s="106"/>
      <c r="QEV82" s="106"/>
      <c r="QEW82" s="106"/>
      <c r="QEX82" s="106"/>
      <c r="QEY82" s="106"/>
      <c r="QEZ82" s="106"/>
      <c r="QFA82" s="106"/>
      <c r="QFB82" s="106"/>
      <c r="QFC82" s="106"/>
      <c r="QFD82" s="106"/>
      <c r="QFE82" s="106"/>
      <c r="QFF82" s="106"/>
      <c r="QFG82" s="106"/>
      <c r="QFH82" s="106"/>
      <c r="QFI82" s="106"/>
      <c r="QFJ82" s="106"/>
      <c r="QFK82" s="106"/>
      <c r="QFL82" s="106"/>
      <c r="QFM82" s="106"/>
      <c r="QFN82" s="106"/>
      <c r="QFO82" s="106"/>
      <c r="QFP82" s="106"/>
      <c r="QFQ82" s="106"/>
      <c r="QFR82" s="106"/>
      <c r="QFS82" s="106"/>
      <c r="QFT82" s="106"/>
      <c r="QFU82" s="106"/>
      <c r="QFV82" s="106"/>
      <c r="QFW82" s="106"/>
      <c r="QFX82" s="106"/>
      <c r="QFY82" s="106"/>
      <c r="QFZ82" s="106"/>
      <c r="QGA82" s="106"/>
      <c r="QGB82" s="106"/>
      <c r="QGC82" s="106"/>
      <c r="QGD82" s="106"/>
      <c r="QGE82" s="106"/>
      <c r="QGF82" s="106"/>
      <c r="QGG82" s="106"/>
      <c r="QGH82" s="106"/>
      <c r="QGI82" s="106"/>
      <c r="QGJ82" s="106"/>
      <c r="QGK82" s="106"/>
      <c r="QGL82" s="106"/>
      <c r="QGM82" s="106"/>
      <c r="QGN82" s="106"/>
      <c r="QGO82" s="106"/>
      <c r="QGP82" s="106"/>
      <c r="QGQ82" s="106"/>
      <c r="QGR82" s="106"/>
      <c r="QGS82" s="106"/>
      <c r="QGT82" s="106"/>
      <c r="QGU82" s="106"/>
      <c r="QGV82" s="106"/>
      <c r="QGW82" s="106"/>
      <c r="QGX82" s="106"/>
      <c r="QGY82" s="106"/>
      <c r="QGZ82" s="106"/>
      <c r="QHA82" s="106"/>
      <c r="QHB82" s="106"/>
      <c r="QHC82" s="106"/>
      <c r="QHD82" s="106"/>
      <c r="QHE82" s="106"/>
      <c r="QHF82" s="106"/>
      <c r="QHG82" s="106"/>
      <c r="QHH82" s="106"/>
      <c r="QHI82" s="106"/>
      <c r="QHJ82" s="106"/>
      <c r="QHK82" s="106"/>
      <c r="QHL82" s="106"/>
      <c r="QHM82" s="106"/>
      <c r="QHN82" s="106"/>
      <c r="QHO82" s="106"/>
      <c r="QHP82" s="106"/>
      <c r="QHQ82" s="106"/>
      <c r="QHR82" s="106"/>
      <c r="QHS82" s="106"/>
      <c r="QHT82" s="106"/>
      <c r="QHU82" s="106"/>
      <c r="QHV82" s="106"/>
      <c r="QHW82" s="106"/>
      <c r="QHX82" s="106"/>
      <c r="QHY82" s="106"/>
      <c r="QHZ82" s="106"/>
      <c r="QIA82" s="106"/>
      <c r="QIB82" s="106"/>
      <c r="QIC82" s="106"/>
      <c r="QID82" s="106"/>
      <c r="QIE82" s="106"/>
      <c r="QIF82" s="106"/>
      <c r="QIG82" s="106"/>
      <c r="QIH82" s="106"/>
      <c r="QII82" s="106"/>
      <c r="QIJ82" s="106"/>
      <c r="QIK82" s="106"/>
      <c r="QIL82" s="106"/>
      <c r="QIM82" s="106"/>
      <c r="QIN82" s="106"/>
      <c r="QIO82" s="106"/>
      <c r="QIP82" s="106"/>
      <c r="QIQ82" s="106"/>
      <c r="QIR82" s="106"/>
      <c r="QIS82" s="106"/>
      <c r="QIT82" s="106"/>
      <c r="QIU82" s="106"/>
      <c r="QIV82" s="106"/>
      <c r="QIW82" s="106"/>
      <c r="QIX82" s="106"/>
      <c r="QIY82" s="106"/>
      <c r="QIZ82" s="106"/>
      <c r="QJA82" s="106"/>
      <c r="QJB82" s="106"/>
      <c r="QJC82" s="106"/>
      <c r="QJD82" s="106"/>
      <c r="QJE82" s="106"/>
      <c r="QJF82" s="106"/>
      <c r="QJG82" s="106"/>
      <c r="QJH82" s="106"/>
      <c r="QJI82" s="106"/>
      <c r="QJJ82" s="106"/>
      <c r="QJK82" s="106"/>
      <c r="QJL82" s="106"/>
      <c r="QJM82" s="106"/>
      <c r="QJN82" s="106"/>
      <c r="QJO82" s="106"/>
      <c r="QJP82" s="106"/>
      <c r="QJQ82" s="106"/>
      <c r="QJR82" s="106"/>
      <c r="QJS82" s="106"/>
      <c r="QJT82" s="106"/>
      <c r="QJU82" s="106"/>
      <c r="QJV82" s="106"/>
      <c r="QJW82" s="106"/>
      <c r="QJX82" s="106"/>
      <c r="QJY82" s="106"/>
      <c r="QJZ82" s="106"/>
      <c r="QKA82" s="106"/>
      <c r="QKB82" s="106"/>
      <c r="QKC82" s="106"/>
      <c r="QKD82" s="106"/>
      <c r="QKE82" s="106"/>
      <c r="QKF82" s="106"/>
      <c r="QKG82" s="106"/>
      <c r="QKH82" s="106"/>
      <c r="QKI82" s="106"/>
      <c r="QKJ82" s="106"/>
      <c r="QKK82" s="106"/>
      <c r="QKL82" s="106"/>
      <c r="QKM82" s="106"/>
      <c r="QKN82" s="106"/>
      <c r="QKO82" s="106"/>
      <c r="QKP82" s="106"/>
      <c r="QKQ82" s="106"/>
      <c r="QKR82" s="106"/>
      <c r="QKS82" s="106"/>
      <c r="QKT82" s="106"/>
      <c r="QKU82" s="106"/>
      <c r="QKV82" s="106"/>
      <c r="QKW82" s="106"/>
      <c r="QKX82" s="106"/>
      <c r="QKY82" s="106"/>
      <c r="QKZ82" s="106"/>
      <c r="QLA82" s="106"/>
      <c r="QLB82" s="106"/>
      <c r="QLC82" s="106"/>
      <c r="QLD82" s="106"/>
      <c r="QLE82" s="106"/>
      <c r="QLF82" s="106"/>
      <c r="QLG82" s="106"/>
      <c r="QLH82" s="106"/>
      <c r="QLI82" s="106"/>
      <c r="QLJ82" s="106"/>
      <c r="QLK82" s="106"/>
      <c r="QLL82" s="106"/>
      <c r="QLM82" s="106"/>
      <c r="QLN82" s="106"/>
      <c r="QLO82" s="106"/>
      <c r="QLP82" s="106"/>
      <c r="QLQ82" s="106"/>
      <c r="QLR82" s="106"/>
      <c r="QLS82" s="106"/>
      <c r="QLT82" s="106"/>
      <c r="QLU82" s="106"/>
      <c r="QLV82" s="106"/>
      <c r="QLW82" s="106"/>
      <c r="QLX82" s="106"/>
      <c r="QLY82" s="106"/>
      <c r="QLZ82" s="106"/>
      <c r="QMA82" s="106"/>
      <c r="QMB82" s="106"/>
      <c r="QMC82" s="106"/>
      <c r="QMD82" s="106"/>
      <c r="QME82" s="106"/>
      <c r="QMF82" s="106"/>
      <c r="QMG82" s="106"/>
      <c r="QMH82" s="106"/>
      <c r="QMI82" s="106"/>
      <c r="QMJ82" s="106"/>
      <c r="QMK82" s="106"/>
      <c r="QML82" s="106"/>
      <c r="QMM82" s="106"/>
      <c r="QMN82" s="106"/>
      <c r="QMO82" s="106"/>
      <c r="QMP82" s="106"/>
      <c r="QMQ82" s="106"/>
      <c r="QMR82" s="106"/>
      <c r="QMS82" s="106"/>
      <c r="QMT82" s="106"/>
      <c r="QMU82" s="106"/>
      <c r="QMV82" s="106"/>
      <c r="QMW82" s="106"/>
      <c r="QMX82" s="106"/>
      <c r="QMY82" s="106"/>
      <c r="QMZ82" s="106"/>
      <c r="QNA82" s="106"/>
      <c r="QNB82" s="106"/>
      <c r="QNC82" s="106"/>
      <c r="QND82" s="106"/>
      <c r="QNE82" s="106"/>
      <c r="QNF82" s="106"/>
      <c r="QNG82" s="106"/>
      <c r="QNH82" s="106"/>
      <c r="QNI82" s="106"/>
      <c r="QNJ82" s="106"/>
      <c r="QNK82" s="106"/>
      <c r="QNL82" s="106"/>
      <c r="QNM82" s="106"/>
      <c r="QNN82" s="106"/>
      <c r="QNO82" s="106"/>
      <c r="QNP82" s="106"/>
      <c r="QNQ82" s="106"/>
      <c r="QNR82" s="106"/>
      <c r="QNS82" s="106"/>
      <c r="QNT82" s="106"/>
      <c r="QNU82" s="106"/>
      <c r="QNV82" s="106"/>
      <c r="QNW82" s="106"/>
      <c r="QNX82" s="106"/>
      <c r="QNY82" s="106"/>
      <c r="QNZ82" s="106"/>
      <c r="QOA82" s="106"/>
      <c r="QOB82" s="106"/>
      <c r="QOC82" s="106"/>
      <c r="QOD82" s="106"/>
      <c r="QOE82" s="106"/>
      <c r="QOF82" s="106"/>
      <c r="QOG82" s="106"/>
      <c r="QOH82" s="106"/>
      <c r="QOI82" s="106"/>
      <c r="QOJ82" s="106"/>
      <c r="QOK82" s="106"/>
      <c r="QOL82" s="106"/>
      <c r="QOM82" s="106"/>
      <c r="QON82" s="106"/>
      <c r="QOO82" s="106"/>
      <c r="QOP82" s="106"/>
      <c r="QOQ82" s="106"/>
      <c r="QOR82" s="106"/>
      <c r="QOS82" s="106"/>
      <c r="QOT82" s="106"/>
      <c r="QOU82" s="106"/>
      <c r="QOV82" s="106"/>
      <c r="QOW82" s="106"/>
      <c r="QOX82" s="106"/>
      <c r="QOY82" s="106"/>
      <c r="QOZ82" s="106"/>
      <c r="QPA82" s="106"/>
      <c r="QPB82" s="106"/>
      <c r="QPC82" s="106"/>
      <c r="QPD82" s="106"/>
      <c r="QPE82" s="106"/>
      <c r="QPF82" s="106"/>
      <c r="QPG82" s="106"/>
      <c r="QPH82" s="106"/>
      <c r="QPI82" s="106"/>
      <c r="QPJ82" s="106"/>
      <c r="QPK82" s="106"/>
      <c r="QPL82" s="106"/>
      <c r="QPM82" s="106"/>
      <c r="QPN82" s="106"/>
      <c r="QPO82" s="106"/>
      <c r="QPP82" s="106"/>
      <c r="QPQ82" s="106"/>
      <c r="QPR82" s="106"/>
      <c r="QPS82" s="106"/>
      <c r="QPT82" s="106"/>
      <c r="QPU82" s="106"/>
      <c r="QPV82" s="106"/>
      <c r="QPW82" s="106"/>
      <c r="QPX82" s="106"/>
      <c r="QPY82" s="106"/>
      <c r="QPZ82" s="106"/>
      <c r="QQA82" s="106"/>
      <c r="QQB82" s="106"/>
      <c r="QQC82" s="106"/>
      <c r="QQD82" s="106"/>
      <c r="QQE82" s="106"/>
      <c r="QQF82" s="106"/>
      <c r="QQG82" s="106"/>
      <c r="QQH82" s="106"/>
      <c r="QQI82" s="106"/>
      <c r="QQJ82" s="106"/>
      <c r="QQK82" s="106"/>
      <c r="QQL82" s="106"/>
      <c r="QQM82" s="106"/>
      <c r="QQN82" s="106"/>
      <c r="QQO82" s="106"/>
      <c r="QQP82" s="106"/>
      <c r="QQQ82" s="106"/>
      <c r="QQR82" s="106"/>
      <c r="QQS82" s="106"/>
      <c r="QQT82" s="106"/>
      <c r="QQU82" s="106"/>
      <c r="QQV82" s="106"/>
      <c r="QQW82" s="106"/>
      <c r="QQX82" s="106"/>
      <c r="QQY82" s="106"/>
      <c r="QQZ82" s="106"/>
      <c r="QRA82" s="106"/>
      <c r="QRB82" s="106"/>
      <c r="QRC82" s="106"/>
      <c r="QRD82" s="106"/>
      <c r="QRE82" s="106"/>
      <c r="QRF82" s="106"/>
      <c r="QRG82" s="106"/>
      <c r="QRH82" s="106"/>
      <c r="QRI82" s="106"/>
      <c r="QRJ82" s="106"/>
      <c r="QRK82" s="106"/>
      <c r="QRL82" s="106"/>
      <c r="QRM82" s="106"/>
      <c r="QRN82" s="106"/>
      <c r="QRO82" s="106"/>
      <c r="QRP82" s="106"/>
      <c r="QRQ82" s="106"/>
      <c r="QRR82" s="106"/>
      <c r="QRS82" s="106"/>
      <c r="QRT82" s="106"/>
      <c r="QRU82" s="106"/>
      <c r="QRV82" s="106"/>
      <c r="QRW82" s="106"/>
      <c r="QRX82" s="106"/>
      <c r="QRY82" s="106"/>
      <c r="QRZ82" s="106"/>
      <c r="QSA82" s="106"/>
      <c r="QSB82" s="106"/>
      <c r="QSC82" s="106"/>
      <c r="QSD82" s="106"/>
      <c r="QSE82" s="106"/>
      <c r="QSF82" s="106"/>
      <c r="QSG82" s="106"/>
      <c r="QSH82" s="106"/>
      <c r="QSI82" s="106"/>
      <c r="QSJ82" s="106"/>
      <c r="QSK82" s="106"/>
      <c r="QSL82" s="106"/>
      <c r="QSM82" s="106"/>
      <c r="QSN82" s="106"/>
      <c r="QSO82" s="106"/>
      <c r="QSP82" s="106"/>
      <c r="QSQ82" s="106"/>
      <c r="QSR82" s="106"/>
      <c r="QSS82" s="106"/>
      <c r="QST82" s="106"/>
      <c r="QSU82" s="106"/>
      <c r="QSV82" s="106"/>
      <c r="QSW82" s="106"/>
      <c r="QSX82" s="106"/>
      <c r="QSY82" s="106"/>
      <c r="QSZ82" s="106"/>
      <c r="QTA82" s="106"/>
      <c r="QTB82" s="106"/>
      <c r="QTC82" s="106"/>
      <c r="QTD82" s="106"/>
      <c r="QTE82" s="106"/>
      <c r="QTF82" s="106"/>
      <c r="QTG82" s="106"/>
      <c r="QTH82" s="106"/>
      <c r="QTI82" s="106"/>
      <c r="QTJ82" s="106"/>
      <c r="QTK82" s="106"/>
      <c r="QTL82" s="106"/>
      <c r="QTM82" s="106"/>
      <c r="QTN82" s="106"/>
      <c r="QTO82" s="106"/>
      <c r="QTP82" s="106"/>
      <c r="QTQ82" s="106"/>
      <c r="QTR82" s="106"/>
      <c r="QTS82" s="106"/>
      <c r="QTT82" s="106"/>
      <c r="QTU82" s="106"/>
      <c r="QTV82" s="106"/>
      <c r="QTW82" s="106"/>
      <c r="QTX82" s="106"/>
      <c r="QTY82" s="106"/>
      <c r="QTZ82" s="106"/>
      <c r="QUA82" s="106"/>
      <c r="QUB82" s="106"/>
      <c r="QUC82" s="106"/>
      <c r="QUD82" s="106"/>
      <c r="QUE82" s="106"/>
      <c r="QUF82" s="106"/>
      <c r="QUG82" s="106"/>
      <c r="QUH82" s="106"/>
      <c r="QUI82" s="106"/>
      <c r="QUJ82" s="106"/>
      <c r="QUK82" s="106"/>
      <c r="QUL82" s="106"/>
      <c r="QUM82" s="106"/>
      <c r="QUN82" s="106"/>
      <c r="QUO82" s="106"/>
      <c r="QUP82" s="106"/>
      <c r="QUQ82" s="106"/>
      <c r="QUR82" s="106"/>
      <c r="QUS82" s="106"/>
      <c r="QUT82" s="106"/>
      <c r="QUU82" s="106"/>
      <c r="QUV82" s="106"/>
      <c r="QUW82" s="106"/>
      <c r="QUX82" s="106"/>
      <c r="QUY82" s="106"/>
      <c r="QUZ82" s="106"/>
      <c r="QVA82" s="106"/>
      <c r="QVB82" s="106"/>
      <c r="QVC82" s="106"/>
      <c r="QVD82" s="106"/>
      <c r="QVE82" s="106"/>
      <c r="QVF82" s="106"/>
      <c r="QVG82" s="106"/>
      <c r="QVH82" s="106"/>
      <c r="QVI82" s="106"/>
      <c r="QVJ82" s="106"/>
      <c r="QVK82" s="106"/>
      <c r="QVL82" s="106"/>
      <c r="QVM82" s="106"/>
      <c r="QVN82" s="106"/>
      <c r="QVO82" s="106"/>
      <c r="QVP82" s="106"/>
      <c r="QVQ82" s="106"/>
      <c r="QVR82" s="106"/>
      <c r="QVS82" s="106"/>
      <c r="QVT82" s="106"/>
      <c r="QVU82" s="106"/>
      <c r="QVV82" s="106"/>
      <c r="QVW82" s="106"/>
      <c r="QVX82" s="106"/>
      <c r="QVY82" s="106"/>
      <c r="QVZ82" s="106"/>
      <c r="QWA82" s="106"/>
      <c r="QWB82" s="106"/>
      <c r="QWC82" s="106"/>
      <c r="QWD82" s="106"/>
      <c r="QWE82" s="106"/>
      <c r="QWF82" s="106"/>
      <c r="QWG82" s="106"/>
      <c r="QWH82" s="106"/>
      <c r="QWI82" s="106"/>
      <c r="QWJ82" s="106"/>
      <c r="QWK82" s="106"/>
      <c r="QWL82" s="106"/>
      <c r="QWM82" s="106"/>
      <c r="QWN82" s="106"/>
      <c r="QWO82" s="106"/>
      <c r="QWP82" s="106"/>
      <c r="QWQ82" s="106"/>
      <c r="QWR82" s="106"/>
      <c r="QWS82" s="106"/>
      <c r="QWT82" s="106"/>
      <c r="QWU82" s="106"/>
      <c r="QWV82" s="106"/>
      <c r="QWW82" s="106"/>
      <c r="QWX82" s="106"/>
      <c r="QWY82" s="106"/>
      <c r="QWZ82" s="106"/>
      <c r="QXA82" s="106"/>
      <c r="QXB82" s="106"/>
      <c r="QXC82" s="106"/>
      <c r="QXD82" s="106"/>
      <c r="QXE82" s="106"/>
      <c r="QXF82" s="106"/>
      <c r="QXG82" s="106"/>
      <c r="QXH82" s="106"/>
      <c r="QXI82" s="106"/>
      <c r="QXJ82" s="106"/>
      <c r="QXK82" s="106"/>
      <c r="QXL82" s="106"/>
      <c r="QXM82" s="106"/>
      <c r="QXN82" s="106"/>
      <c r="QXO82" s="106"/>
      <c r="QXP82" s="106"/>
      <c r="QXQ82" s="106"/>
      <c r="QXR82" s="106"/>
      <c r="QXS82" s="106"/>
      <c r="QXT82" s="106"/>
      <c r="QXU82" s="106"/>
      <c r="QXV82" s="106"/>
      <c r="QXW82" s="106"/>
      <c r="QXX82" s="106"/>
      <c r="QXY82" s="106"/>
      <c r="QXZ82" s="106"/>
      <c r="QYA82" s="106"/>
      <c r="QYB82" s="106"/>
      <c r="QYC82" s="106"/>
      <c r="QYD82" s="106"/>
      <c r="QYE82" s="106"/>
      <c r="QYF82" s="106"/>
      <c r="QYG82" s="106"/>
      <c r="QYH82" s="106"/>
      <c r="QYI82" s="106"/>
      <c r="QYJ82" s="106"/>
      <c r="QYK82" s="106"/>
      <c r="QYL82" s="106"/>
      <c r="QYM82" s="106"/>
      <c r="QYN82" s="106"/>
      <c r="QYO82" s="106"/>
      <c r="QYP82" s="106"/>
      <c r="QYQ82" s="106"/>
      <c r="QYR82" s="106"/>
      <c r="QYS82" s="106"/>
      <c r="QYT82" s="106"/>
      <c r="QYU82" s="106"/>
      <c r="QYV82" s="106"/>
      <c r="QYW82" s="106"/>
      <c r="QYX82" s="106"/>
      <c r="QYY82" s="106"/>
      <c r="QYZ82" s="106"/>
      <c r="QZA82" s="106"/>
      <c r="QZB82" s="106"/>
      <c r="QZC82" s="106"/>
      <c r="QZD82" s="106"/>
      <c r="QZE82" s="106"/>
      <c r="QZF82" s="106"/>
      <c r="QZG82" s="106"/>
      <c r="QZH82" s="106"/>
      <c r="QZI82" s="106"/>
      <c r="QZJ82" s="106"/>
      <c r="QZK82" s="106"/>
      <c r="QZL82" s="106"/>
      <c r="QZM82" s="106"/>
      <c r="QZN82" s="106"/>
      <c r="QZO82" s="106"/>
      <c r="QZP82" s="106"/>
      <c r="QZQ82" s="106"/>
      <c r="QZR82" s="106"/>
      <c r="QZS82" s="106"/>
      <c r="QZT82" s="106"/>
      <c r="QZU82" s="106"/>
      <c r="QZV82" s="106"/>
      <c r="QZW82" s="106"/>
      <c r="QZX82" s="106"/>
      <c r="QZY82" s="106"/>
      <c r="QZZ82" s="106"/>
      <c r="RAA82" s="106"/>
      <c r="RAB82" s="106"/>
      <c r="RAC82" s="106"/>
      <c r="RAD82" s="106"/>
      <c r="RAE82" s="106"/>
      <c r="RAF82" s="106"/>
      <c r="RAG82" s="106"/>
      <c r="RAH82" s="106"/>
      <c r="RAI82" s="106"/>
      <c r="RAJ82" s="106"/>
      <c r="RAK82" s="106"/>
      <c r="RAL82" s="106"/>
      <c r="RAM82" s="106"/>
      <c r="RAN82" s="106"/>
      <c r="RAO82" s="106"/>
      <c r="RAP82" s="106"/>
      <c r="RAQ82" s="106"/>
      <c r="RAR82" s="106"/>
      <c r="RAS82" s="106"/>
      <c r="RAT82" s="106"/>
      <c r="RAU82" s="106"/>
      <c r="RAV82" s="106"/>
      <c r="RAW82" s="106"/>
      <c r="RAX82" s="106"/>
      <c r="RAY82" s="106"/>
      <c r="RAZ82" s="106"/>
      <c r="RBA82" s="106"/>
      <c r="RBB82" s="106"/>
      <c r="RBC82" s="106"/>
      <c r="RBD82" s="106"/>
      <c r="RBE82" s="106"/>
      <c r="RBF82" s="106"/>
      <c r="RBG82" s="106"/>
      <c r="RBH82" s="106"/>
      <c r="RBI82" s="106"/>
      <c r="RBJ82" s="106"/>
      <c r="RBK82" s="106"/>
      <c r="RBL82" s="106"/>
      <c r="RBM82" s="106"/>
      <c r="RBN82" s="106"/>
      <c r="RBO82" s="106"/>
      <c r="RBP82" s="106"/>
      <c r="RBQ82" s="106"/>
      <c r="RBR82" s="106"/>
      <c r="RBS82" s="106"/>
      <c r="RBT82" s="106"/>
      <c r="RBU82" s="106"/>
      <c r="RBV82" s="106"/>
      <c r="RBW82" s="106"/>
      <c r="RBX82" s="106"/>
      <c r="RBY82" s="106"/>
      <c r="RBZ82" s="106"/>
      <c r="RCA82" s="106"/>
      <c r="RCB82" s="106"/>
      <c r="RCC82" s="106"/>
      <c r="RCD82" s="106"/>
      <c r="RCE82" s="106"/>
      <c r="RCF82" s="106"/>
      <c r="RCG82" s="106"/>
      <c r="RCH82" s="106"/>
      <c r="RCI82" s="106"/>
      <c r="RCJ82" s="106"/>
      <c r="RCK82" s="106"/>
      <c r="RCL82" s="106"/>
      <c r="RCM82" s="106"/>
      <c r="RCN82" s="106"/>
      <c r="RCO82" s="106"/>
      <c r="RCP82" s="106"/>
      <c r="RCQ82" s="106"/>
      <c r="RCR82" s="106"/>
      <c r="RCS82" s="106"/>
      <c r="RCT82" s="106"/>
      <c r="RCU82" s="106"/>
      <c r="RCV82" s="106"/>
      <c r="RCW82" s="106"/>
      <c r="RCX82" s="106"/>
      <c r="RCY82" s="106"/>
      <c r="RCZ82" s="106"/>
      <c r="RDA82" s="106"/>
      <c r="RDB82" s="106"/>
      <c r="RDC82" s="106"/>
      <c r="RDD82" s="106"/>
      <c r="RDE82" s="106"/>
      <c r="RDF82" s="106"/>
      <c r="RDG82" s="106"/>
      <c r="RDH82" s="106"/>
      <c r="RDI82" s="106"/>
      <c r="RDJ82" s="106"/>
      <c r="RDK82" s="106"/>
      <c r="RDL82" s="106"/>
      <c r="RDM82" s="106"/>
      <c r="RDN82" s="106"/>
      <c r="RDO82" s="106"/>
      <c r="RDP82" s="106"/>
      <c r="RDQ82" s="106"/>
      <c r="RDR82" s="106"/>
      <c r="RDS82" s="106"/>
      <c r="RDT82" s="106"/>
      <c r="RDU82" s="106"/>
      <c r="RDV82" s="106"/>
      <c r="RDW82" s="106"/>
      <c r="RDX82" s="106"/>
      <c r="RDY82" s="106"/>
      <c r="RDZ82" s="106"/>
      <c r="REA82" s="106"/>
      <c r="REB82" s="106"/>
      <c r="REC82" s="106"/>
      <c r="RED82" s="106"/>
      <c r="REE82" s="106"/>
      <c r="REF82" s="106"/>
      <c r="REG82" s="106"/>
      <c r="REH82" s="106"/>
      <c r="REI82" s="106"/>
      <c r="REJ82" s="106"/>
      <c r="REK82" s="106"/>
      <c r="REL82" s="106"/>
      <c r="REM82" s="106"/>
      <c r="REN82" s="106"/>
      <c r="REO82" s="106"/>
      <c r="REP82" s="106"/>
      <c r="REQ82" s="106"/>
      <c r="RER82" s="106"/>
      <c r="RES82" s="106"/>
      <c r="RET82" s="106"/>
      <c r="REU82" s="106"/>
      <c r="REV82" s="106"/>
      <c r="REW82" s="106"/>
      <c r="REX82" s="106"/>
      <c r="REY82" s="106"/>
      <c r="REZ82" s="106"/>
      <c r="RFA82" s="106"/>
      <c r="RFB82" s="106"/>
      <c r="RFC82" s="106"/>
      <c r="RFD82" s="106"/>
      <c r="RFE82" s="106"/>
      <c r="RFF82" s="106"/>
      <c r="RFG82" s="106"/>
      <c r="RFH82" s="106"/>
      <c r="RFI82" s="106"/>
      <c r="RFJ82" s="106"/>
      <c r="RFK82" s="106"/>
      <c r="RFL82" s="106"/>
      <c r="RFM82" s="106"/>
      <c r="RFN82" s="106"/>
      <c r="RFO82" s="106"/>
      <c r="RFP82" s="106"/>
      <c r="RFQ82" s="106"/>
      <c r="RFR82" s="106"/>
      <c r="RFS82" s="106"/>
      <c r="RFT82" s="106"/>
      <c r="RFU82" s="106"/>
      <c r="RFV82" s="106"/>
      <c r="RFW82" s="106"/>
      <c r="RFX82" s="106"/>
      <c r="RFY82" s="106"/>
      <c r="RFZ82" s="106"/>
      <c r="RGA82" s="106"/>
      <c r="RGB82" s="106"/>
      <c r="RGC82" s="106"/>
      <c r="RGD82" s="106"/>
      <c r="RGE82" s="106"/>
      <c r="RGF82" s="106"/>
      <c r="RGG82" s="106"/>
      <c r="RGH82" s="106"/>
      <c r="RGI82" s="106"/>
      <c r="RGJ82" s="106"/>
      <c r="RGK82" s="106"/>
      <c r="RGL82" s="106"/>
      <c r="RGM82" s="106"/>
      <c r="RGN82" s="106"/>
      <c r="RGO82" s="106"/>
      <c r="RGP82" s="106"/>
      <c r="RGQ82" s="106"/>
      <c r="RGR82" s="106"/>
      <c r="RGS82" s="106"/>
      <c r="RGT82" s="106"/>
      <c r="RGU82" s="106"/>
      <c r="RGV82" s="106"/>
      <c r="RGW82" s="106"/>
      <c r="RGX82" s="106"/>
      <c r="RGY82" s="106"/>
      <c r="RGZ82" s="106"/>
      <c r="RHA82" s="106"/>
      <c r="RHB82" s="106"/>
      <c r="RHC82" s="106"/>
      <c r="RHD82" s="106"/>
      <c r="RHE82" s="106"/>
      <c r="RHF82" s="106"/>
      <c r="RHG82" s="106"/>
      <c r="RHH82" s="106"/>
      <c r="RHI82" s="106"/>
      <c r="RHJ82" s="106"/>
      <c r="RHK82" s="106"/>
      <c r="RHL82" s="106"/>
      <c r="RHM82" s="106"/>
      <c r="RHN82" s="106"/>
      <c r="RHO82" s="106"/>
      <c r="RHP82" s="106"/>
      <c r="RHQ82" s="106"/>
      <c r="RHR82" s="106"/>
      <c r="RHS82" s="106"/>
      <c r="RHT82" s="106"/>
      <c r="RHU82" s="106"/>
      <c r="RHV82" s="106"/>
      <c r="RHW82" s="106"/>
      <c r="RHX82" s="106"/>
      <c r="RHY82" s="106"/>
      <c r="RHZ82" s="106"/>
      <c r="RIA82" s="106"/>
      <c r="RIB82" s="106"/>
      <c r="RIC82" s="106"/>
      <c r="RID82" s="106"/>
      <c r="RIE82" s="106"/>
      <c r="RIF82" s="106"/>
      <c r="RIG82" s="106"/>
      <c r="RIH82" s="106"/>
      <c r="RII82" s="106"/>
      <c r="RIJ82" s="106"/>
      <c r="RIK82" s="106"/>
      <c r="RIL82" s="106"/>
      <c r="RIM82" s="106"/>
      <c r="RIN82" s="106"/>
      <c r="RIO82" s="106"/>
      <c r="RIP82" s="106"/>
      <c r="RIQ82" s="106"/>
      <c r="RIR82" s="106"/>
      <c r="RIS82" s="106"/>
      <c r="RIT82" s="106"/>
      <c r="RIU82" s="106"/>
      <c r="RIV82" s="106"/>
      <c r="RIW82" s="106"/>
      <c r="RIX82" s="106"/>
      <c r="RIY82" s="106"/>
      <c r="RIZ82" s="106"/>
      <c r="RJA82" s="106"/>
      <c r="RJB82" s="106"/>
      <c r="RJC82" s="106"/>
      <c r="RJD82" s="106"/>
      <c r="RJE82" s="106"/>
      <c r="RJF82" s="106"/>
      <c r="RJG82" s="106"/>
      <c r="RJH82" s="106"/>
      <c r="RJI82" s="106"/>
      <c r="RJJ82" s="106"/>
      <c r="RJK82" s="106"/>
      <c r="RJL82" s="106"/>
      <c r="RJM82" s="106"/>
      <c r="RJN82" s="106"/>
      <c r="RJO82" s="106"/>
      <c r="RJP82" s="106"/>
      <c r="RJQ82" s="106"/>
      <c r="RJR82" s="106"/>
      <c r="RJS82" s="106"/>
      <c r="RJT82" s="106"/>
      <c r="RJU82" s="106"/>
      <c r="RJV82" s="106"/>
      <c r="RJW82" s="106"/>
      <c r="RJX82" s="106"/>
      <c r="RJY82" s="106"/>
      <c r="RJZ82" s="106"/>
      <c r="RKA82" s="106"/>
      <c r="RKB82" s="106"/>
      <c r="RKC82" s="106"/>
      <c r="RKD82" s="106"/>
      <c r="RKE82" s="106"/>
      <c r="RKF82" s="106"/>
      <c r="RKG82" s="106"/>
      <c r="RKH82" s="106"/>
      <c r="RKI82" s="106"/>
      <c r="RKJ82" s="106"/>
      <c r="RKK82" s="106"/>
      <c r="RKL82" s="106"/>
      <c r="RKM82" s="106"/>
      <c r="RKN82" s="106"/>
      <c r="RKO82" s="106"/>
      <c r="RKP82" s="106"/>
      <c r="RKQ82" s="106"/>
      <c r="RKR82" s="106"/>
      <c r="RKS82" s="106"/>
      <c r="RKT82" s="106"/>
      <c r="RKU82" s="106"/>
      <c r="RKV82" s="106"/>
      <c r="RKW82" s="106"/>
      <c r="RKX82" s="106"/>
      <c r="RKY82" s="106"/>
      <c r="RKZ82" s="106"/>
      <c r="RLA82" s="106"/>
      <c r="RLB82" s="106"/>
      <c r="RLC82" s="106"/>
      <c r="RLD82" s="106"/>
      <c r="RLE82" s="106"/>
      <c r="RLF82" s="106"/>
      <c r="RLG82" s="106"/>
      <c r="RLH82" s="106"/>
      <c r="RLI82" s="106"/>
      <c r="RLJ82" s="106"/>
      <c r="RLK82" s="106"/>
      <c r="RLL82" s="106"/>
      <c r="RLM82" s="106"/>
      <c r="RLN82" s="106"/>
      <c r="RLO82" s="106"/>
      <c r="RLP82" s="106"/>
      <c r="RLQ82" s="106"/>
      <c r="RLR82" s="106"/>
      <c r="RLS82" s="106"/>
      <c r="RLT82" s="106"/>
      <c r="RLU82" s="106"/>
      <c r="RLV82" s="106"/>
      <c r="RLW82" s="106"/>
      <c r="RLX82" s="106"/>
      <c r="RLY82" s="106"/>
      <c r="RLZ82" s="106"/>
      <c r="RMA82" s="106"/>
      <c r="RMB82" s="106"/>
      <c r="RMC82" s="106"/>
      <c r="RMD82" s="106"/>
      <c r="RME82" s="106"/>
      <c r="RMF82" s="106"/>
      <c r="RMG82" s="106"/>
      <c r="RMH82" s="106"/>
      <c r="RMI82" s="106"/>
      <c r="RMJ82" s="106"/>
      <c r="RMK82" s="106"/>
      <c r="RML82" s="106"/>
      <c r="RMM82" s="106"/>
      <c r="RMN82" s="106"/>
      <c r="RMO82" s="106"/>
      <c r="RMP82" s="106"/>
      <c r="RMQ82" s="106"/>
      <c r="RMR82" s="106"/>
      <c r="RMS82" s="106"/>
      <c r="RMT82" s="106"/>
      <c r="RMU82" s="106"/>
      <c r="RMV82" s="106"/>
      <c r="RMW82" s="106"/>
      <c r="RMX82" s="106"/>
      <c r="RMY82" s="106"/>
      <c r="RMZ82" s="106"/>
      <c r="RNA82" s="106"/>
      <c r="RNB82" s="106"/>
      <c r="RNC82" s="106"/>
      <c r="RND82" s="106"/>
      <c r="RNE82" s="106"/>
      <c r="RNF82" s="106"/>
      <c r="RNG82" s="106"/>
      <c r="RNH82" s="106"/>
      <c r="RNI82" s="106"/>
      <c r="RNJ82" s="106"/>
      <c r="RNK82" s="106"/>
      <c r="RNL82" s="106"/>
      <c r="RNM82" s="106"/>
      <c r="RNN82" s="106"/>
      <c r="RNO82" s="106"/>
      <c r="RNP82" s="106"/>
      <c r="RNQ82" s="106"/>
      <c r="RNR82" s="106"/>
      <c r="RNS82" s="106"/>
      <c r="RNT82" s="106"/>
      <c r="RNU82" s="106"/>
      <c r="RNV82" s="106"/>
      <c r="RNW82" s="106"/>
      <c r="RNX82" s="106"/>
      <c r="RNY82" s="106"/>
      <c r="RNZ82" s="106"/>
      <c r="ROA82" s="106"/>
      <c r="ROB82" s="106"/>
      <c r="ROC82" s="106"/>
      <c r="ROD82" s="106"/>
      <c r="ROE82" s="106"/>
      <c r="ROF82" s="106"/>
      <c r="ROG82" s="106"/>
      <c r="ROH82" s="106"/>
      <c r="ROI82" s="106"/>
      <c r="ROJ82" s="106"/>
      <c r="ROK82" s="106"/>
      <c r="ROL82" s="106"/>
      <c r="ROM82" s="106"/>
      <c r="RON82" s="106"/>
      <c r="ROO82" s="106"/>
      <c r="ROP82" s="106"/>
      <c r="ROQ82" s="106"/>
      <c r="ROR82" s="106"/>
      <c r="ROS82" s="106"/>
      <c r="ROT82" s="106"/>
      <c r="ROU82" s="106"/>
      <c r="ROV82" s="106"/>
      <c r="ROW82" s="106"/>
      <c r="ROX82" s="106"/>
      <c r="ROY82" s="106"/>
      <c r="ROZ82" s="106"/>
      <c r="RPA82" s="106"/>
      <c r="RPB82" s="106"/>
      <c r="RPC82" s="106"/>
      <c r="RPD82" s="106"/>
      <c r="RPE82" s="106"/>
      <c r="RPF82" s="106"/>
      <c r="RPG82" s="106"/>
      <c r="RPH82" s="106"/>
      <c r="RPI82" s="106"/>
      <c r="RPJ82" s="106"/>
      <c r="RPK82" s="106"/>
      <c r="RPL82" s="106"/>
      <c r="RPM82" s="106"/>
      <c r="RPN82" s="106"/>
      <c r="RPO82" s="106"/>
      <c r="RPP82" s="106"/>
      <c r="RPQ82" s="106"/>
      <c r="RPR82" s="106"/>
      <c r="RPS82" s="106"/>
      <c r="RPT82" s="106"/>
      <c r="RPU82" s="106"/>
      <c r="RPV82" s="106"/>
      <c r="RPW82" s="106"/>
      <c r="RPX82" s="106"/>
      <c r="RPY82" s="106"/>
      <c r="RPZ82" s="106"/>
      <c r="RQA82" s="106"/>
      <c r="RQB82" s="106"/>
      <c r="RQC82" s="106"/>
      <c r="RQD82" s="106"/>
      <c r="RQE82" s="106"/>
      <c r="RQF82" s="106"/>
      <c r="RQG82" s="106"/>
      <c r="RQH82" s="106"/>
      <c r="RQI82" s="106"/>
      <c r="RQJ82" s="106"/>
      <c r="RQK82" s="106"/>
      <c r="RQL82" s="106"/>
      <c r="RQM82" s="106"/>
      <c r="RQN82" s="106"/>
      <c r="RQO82" s="106"/>
      <c r="RQP82" s="106"/>
      <c r="RQQ82" s="106"/>
      <c r="RQR82" s="106"/>
      <c r="RQS82" s="106"/>
      <c r="RQT82" s="106"/>
      <c r="RQU82" s="106"/>
      <c r="RQV82" s="106"/>
      <c r="RQW82" s="106"/>
      <c r="RQX82" s="106"/>
      <c r="RQY82" s="106"/>
      <c r="RQZ82" s="106"/>
      <c r="RRA82" s="106"/>
      <c r="RRB82" s="106"/>
      <c r="RRC82" s="106"/>
      <c r="RRD82" s="106"/>
      <c r="RRE82" s="106"/>
      <c r="RRF82" s="106"/>
      <c r="RRG82" s="106"/>
      <c r="RRH82" s="106"/>
      <c r="RRI82" s="106"/>
      <c r="RRJ82" s="106"/>
      <c r="RRK82" s="106"/>
      <c r="RRL82" s="106"/>
      <c r="RRM82" s="106"/>
      <c r="RRN82" s="106"/>
      <c r="RRO82" s="106"/>
      <c r="RRP82" s="106"/>
      <c r="RRQ82" s="106"/>
      <c r="RRR82" s="106"/>
      <c r="RRS82" s="106"/>
      <c r="RRT82" s="106"/>
      <c r="RRU82" s="106"/>
      <c r="RRV82" s="106"/>
      <c r="RRW82" s="106"/>
      <c r="RRX82" s="106"/>
      <c r="RRY82" s="106"/>
      <c r="RRZ82" s="106"/>
      <c r="RSA82" s="106"/>
      <c r="RSB82" s="106"/>
      <c r="RSC82" s="106"/>
      <c r="RSD82" s="106"/>
      <c r="RSE82" s="106"/>
      <c r="RSF82" s="106"/>
      <c r="RSG82" s="106"/>
      <c r="RSH82" s="106"/>
      <c r="RSI82" s="106"/>
      <c r="RSJ82" s="106"/>
      <c r="RSK82" s="106"/>
      <c r="RSL82" s="106"/>
      <c r="RSM82" s="106"/>
      <c r="RSN82" s="106"/>
      <c r="RSO82" s="106"/>
      <c r="RSP82" s="106"/>
      <c r="RSQ82" s="106"/>
      <c r="RSR82" s="106"/>
      <c r="RSS82" s="106"/>
      <c r="RST82" s="106"/>
      <c r="RSU82" s="106"/>
      <c r="RSV82" s="106"/>
      <c r="RSW82" s="106"/>
      <c r="RSX82" s="106"/>
      <c r="RSY82" s="106"/>
      <c r="RSZ82" s="106"/>
      <c r="RTA82" s="106"/>
      <c r="RTB82" s="106"/>
      <c r="RTC82" s="106"/>
      <c r="RTD82" s="106"/>
      <c r="RTE82" s="106"/>
      <c r="RTF82" s="106"/>
      <c r="RTG82" s="106"/>
      <c r="RTH82" s="106"/>
      <c r="RTI82" s="106"/>
      <c r="RTJ82" s="106"/>
      <c r="RTK82" s="106"/>
      <c r="RTL82" s="106"/>
      <c r="RTM82" s="106"/>
      <c r="RTN82" s="106"/>
      <c r="RTO82" s="106"/>
      <c r="RTP82" s="106"/>
      <c r="RTQ82" s="106"/>
      <c r="RTR82" s="106"/>
      <c r="RTS82" s="106"/>
      <c r="RTT82" s="106"/>
      <c r="RTU82" s="106"/>
      <c r="RTV82" s="106"/>
      <c r="RTW82" s="106"/>
      <c r="RTX82" s="106"/>
      <c r="RTY82" s="106"/>
      <c r="RTZ82" s="106"/>
      <c r="RUA82" s="106"/>
      <c r="RUB82" s="106"/>
      <c r="RUC82" s="106"/>
      <c r="RUD82" s="106"/>
      <c r="RUE82" s="106"/>
      <c r="RUF82" s="106"/>
      <c r="RUG82" s="106"/>
      <c r="RUH82" s="106"/>
      <c r="RUI82" s="106"/>
      <c r="RUJ82" s="106"/>
      <c r="RUK82" s="106"/>
      <c r="RUL82" s="106"/>
      <c r="RUM82" s="106"/>
      <c r="RUN82" s="106"/>
      <c r="RUO82" s="106"/>
      <c r="RUP82" s="106"/>
      <c r="RUQ82" s="106"/>
      <c r="RUR82" s="106"/>
      <c r="RUS82" s="106"/>
      <c r="RUT82" s="106"/>
      <c r="RUU82" s="106"/>
      <c r="RUV82" s="106"/>
      <c r="RUW82" s="106"/>
      <c r="RUX82" s="106"/>
      <c r="RUY82" s="106"/>
      <c r="RUZ82" s="106"/>
      <c r="RVA82" s="106"/>
      <c r="RVB82" s="106"/>
      <c r="RVC82" s="106"/>
      <c r="RVD82" s="106"/>
      <c r="RVE82" s="106"/>
      <c r="RVF82" s="106"/>
      <c r="RVG82" s="106"/>
      <c r="RVH82" s="106"/>
      <c r="RVI82" s="106"/>
      <c r="RVJ82" s="106"/>
      <c r="RVK82" s="106"/>
      <c r="RVL82" s="106"/>
      <c r="RVM82" s="106"/>
      <c r="RVN82" s="106"/>
      <c r="RVO82" s="106"/>
      <c r="RVP82" s="106"/>
      <c r="RVQ82" s="106"/>
      <c r="RVR82" s="106"/>
      <c r="RVS82" s="106"/>
      <c r="RVT82" s="106"/>
      <c r="RVU82" s="106"/>
      <c r="RVV82" s="106"/>
      <c r="RVW82" s="106"/>
      <c r="RVX82" s="106"/>
      <c r="RVY82" s="106"/>
      <c r="RVZ82" s="106"/>
      <c r="RWA82" s="106"/>
      <c r="RWB82" s="106"/>
      <c r="RWC82" s="106"/>
      <c r="RWD82" s="106"/>
      <c r="RWE82" s="106"/>
      <c r="RWF82" s="106"/>
      <c r="RWG82" s="106"/>
      <c r="RWH82" s="106"/>
      <c r="RWI82" s="106"/>
      <c r="RWJ82" s="106"/>
      <c r="RWK82" s="106"/>
      <c r="RWL82" s="106"/>
      <c r="RWM82" s="106"/>
      <c r="RWN82" s="106"/>
      <c r="RWO82" s="106"/>
      <c r="RWP82" s="106"/>
      <c r="RWQ82" s="106"/>
      <c r="RWR82" s="106"/>
      <c r="RWS82" s="106"/>
      <c r="RWT82" s="106"/>
      <c r="RWU82" s="106"/>
      <c r="RWV82" s="106"/>
      <c r="RWW82" s="106"/>
      <c r="RWX82" s="106"/>
      <c r="RWY82" s="106"/>
      <c r="RWZ82" s="106"/>
      <c r="RXA82" s="106"/>
      <c r="RXB82" s="106"/>
      <c r="RXC82" s="106"/>
      <c r="RXD82" s="106"/>
      <c r="RXE82" s="106"/>
      <c r="RXF82" s="106"/>
      <c r="RXG82" s="106"/>
      <c r="RXH82" s="106"/>
      <c r="RXI82" s="106"/>
      <c r="RXJ82" s="106"/>
      <c r="RXK82" s="106"/>
      <c r="RXL82" s="106"/>
      <c r="RXM82" s="106"/>
      <c r="RXN82" s="106"/>
      <c r="RXO82" s="106"/>
      <c r="RXP82" s="106"/>
      <c r="RXQ82" s="106"/>
      <c r="RXR82" s="106"/>
      <c r="RXS82" s="106"/>
      <c r="RXT82" s="106"/>
      <c r="RXU82" s="106"/>
      <c r="RXV82" s="106"/>
      <c r="RXW82" s="106"/>
      <c r="RXX82" s="106"/>
      <c r="RXY82" s="106"/>
      <c r="RXZ82" s="106"/>
      <c r="RYA82" s="106"/>
      <c r="RYB82" s="106"/>
      <c r="RYC82" s="106"/>
      <c r="RYD82" s="106"/>
      <c r="RYE82" s="106"/>
      <c r="RYF82" s="106"/>
      <c r="RYG82" s="106"/>
      <c r="RYH82" s="106"/>
      <c r="RYI82" s="106"/>
      <c r="RYJ82" s="106"/>
      <c r="RYK82" s="106"/>
      <c r="RYL82" s="106"/>
      <c r="RYM82" s="106"/>
      <c r="RYN82" s="106"/>
      <c r="RYO82" s="106"/>
      <c r="RYP82" s="106"/>
      <c r="RYQ82" s="106"/>
      <c r="RYR82" s="106"/>
      <c r="RYS82" s="106"/>
      <c r="RYT82" s="106"/>
      <c r="RYU82" s="106"/>
      <c r="RYV82" s="106"/>
      <c r="RYW82" s="106"/>
      <c r="RYX82" s="106"/>
      <c r="RYY82" s="106"/>
      <c r="RYZ82" s="106"/>
      <c r="RZA82" s="106"/>
      <c r="RZB82" s="106"/>
      <c r="RZC82" s="106"/>
      <c r="RZD82" s="106"/>
      <c r="RZE82" s="106"/>
      <c r="RZF82" s="106"/>
      <c r="RZG82" s="106"/>
      <c r="RZH82" s="106"/>
      <c r="RZI82" s="106"/>
      <c r="RZJ82" s="106"/>
      <c r="RZK82" s="106"/>
      <c r="RZL82" s="106"/>
      <c r="RZM82" s="106"/>
      <c r="RZN82" s="106"/>
      <c r="RZO82" s="106"/>
      <c r="RZP82" s="106"/>
      <c r="RZQ82" s="106"/>
      <c r="RZR82" s="106"/>
      <c r="RZS82" s="106"/>
      <c r="RZT82" s="106"/>
      <c r="RZU82" s="106"/>
      <c r="RZV82" s="106"/>
      <c r="RZW82" s="106"/>
      <c r="RZX82" s="106"/>
      <c r="RZY82" s="106"/>
      <c r="RZZ82" s="106"/>
      <c r="SAA82" s="106"/>
      <c r="SAB82" s="106"/>
      <c r="SAC82" s="106"/>
      <c r="SAD82" s="106"/>
      <c r="SAE82" s="106"/>
      <c r="SAF82" s="106"/>
      <c r="SAG82" s="106"/>
      <c r="SAH82" s="106"/>
      <c r="SAI82" s="106"/>
      <c r="SAJ82" s="106"/>
      <c r="SAK82" s="106"/>
      <c r="SAL82" s="106"/>
      <c r="SAM82" s="106"/>
      <c r="SAN82" s="106"/>
      <c r="SAO82" s="106"/>
      <c r="SAP82" s="106"/>
      <c r="SAQ82" s="106"/>
      <c r="SAR82" s="106"/>
      <c r="SAS82" s="106"/>
      <c r="SAT82" s="106"/>
      <c r="SAU82" s="106"/>
      <c r="SAV82" s="106"/>
      <c r="SAW82" s="106"/>
      <c r="SAX82" s="106"/>
      <c r="SAY82" s="106"/>
      <c r="SAZ82" s="106"/>
      <c r="SBA82" s="106"/>
      <c r="SBB82" s="106"/>
      <c r="SBC82" s="106"/>
      <c r="SBD82" s="106"/>
      <c r="SBE82" s="106"/>
      <c r="SBF82" s="106"/>
      <c r="SBG82" s="106"/>
      <c r="SBH82" s="106"/>
      <c r="SBI82" s="106"/>
      <c r="SBJ82" s="106"/>
      <c r="SBK82" s="106"/>
      <c r="SBL82" s="106"/>
      <c r="SBM82" s="106"/>
      <c r="SBN82" s="106"/>
      <c r="SBO82" s="106"/>
      <c r="SBP82" s="106"/>
      <c r="SBQ82" s="106"/>
      <c r="SBR82" s="106"/>
      <c r="SBS82" s="106"/>
      <c r="SBT82" s="106"/>
      <c r="SBU82" s="106"/>
      <c r="SBV82" s="106"/>
      <c r="SBW82" s="106"/>
      <c r="SBX82" s="106"/>
      <c r="SBY82" s="106"/>
      <c r="SBZ82" s="106"/>
      <c r="SCA82" s="106"/>
      <c r="SCB82" s="106"/>
      <c r="SCC82" s="106"/>
      <c r="SCD82" s="106"/>
      <c r="SCE82" s="106"/>
      <c r="SCF82" s="106"/>
      <c r="SCG82" s="106"/>
      <c r="SCH82" s="106"/>
      <c r="SCI82" s="106"/>
      <c r="SCJ82" s="106"/>
      <c r="SCK82" s="106"/>
      <c r="SCL82" s="106"/>
      <c r="SCM82" s="106"/>
      <c r="SCN82" s="106"/>
      <c r="SCO82" s="106"/>
      <c r="SCP82" s="106"/>
      <c r="SCQ82" s="106"/>
      <c r="SCR82" s="106"/>
      <c r="SCS82" s="106"/>
      <c r="SCT82" s="106"/>
      <c r="SCU82" s="106"/>
      <c r="SCV82" s="106"/>
      <c r="SCW82" s="106"/>
      <c r="SCX82" s="106"/>
      <c r="SCY82" s="106"/>
      <c r="SCZ82" s="106"/>
      <c r="SDA82" s="106"/>
      <c r="SDB82" s="106"/>
      <c r="SDC82" s="106"/>
      <c r="SDD82" s="106"/>
      <c r="SDE82" s="106"/>
      <c r="SDF82" s="106"/>
      <c r="SDG82" s="106"/>
      <c r="SDH82" s="106"/>
      <c r="SDI82" s="106"/>
      <c r="SDJ82" s="106"/>
      <c r="SDK82" s="106"/>
      <c r="SDL82" s="106"/>
      <c r="SDM82" s="106"/>
      <c r="SDN82" s="106"/>
      <c r="SDO82" s="106"/>
      <c r="SDP82" s="106"/>
      <c r="SDQ82" s="106"/>
      <c r="SDR82" s="106"/>
      <c r="SDS82" s="106"/>
      <c r="SDT82" s="106"/>
      <c r="SDU82" s="106"/>
      <c r="SDV82" s="106"/>
      <c r="SDW82" s="106"/>
      <c r="SDX82" s="106"/>
      <c r="SDY82" s="106"/>
      <c r="SDZ82" s="106"/>
      <c r="SEA82" s="106"/>
      <c r="SEB82" s="106"/>
      <c r="SEC82" s="106"/>
      <c r="SED82" s="106"/>
      <c r="SEE82" s="106"/>
      <c r="SEF82" s="106"/>
      <c r="SEG82" s="106"/>
      <c r="SEH82" s="106"/>
      <c r="SEI82" s="106"/>
      <c r="SEJ82" s="106"/>
      <c r="SEK82" s="106"/>
      <c r="SEL82" s="106"/>
      <c r="SEM82" s="106"/>
      <c r="SEN82" s="106"/>
      <c r="SEO82" s="106"/>
      <c r="SEP82" s="106"/>
      <c r="SEQ82" s="106"/>
      <c r="SER82" s="106"/>
      <c r="SES82" s="106"/>
      <c r="SET82" s="106"/>
      <c r="SEU82" s="106"/>
      <c r="SEV82" s="106"/>
      <c r="SEW82" s="106"/>
      <c r="SEX82" s="106"/>
      <c r="SEY82" s="106"/>
      <c r="SEZ82" s="106"/>
      <c r="SFA82" s="106"/>
      <c r="SFB82" s="106"/>
      <c r="SFC82" s="106"/>
      <c r="SFD82" s="106"/>
      <c r="SFE82" s="106"/>
      <c r="SFF82" s="106"/>
      <c r="SFG82" s="106"/>
      <c r="SFH82" s="106"/>
      <c r="SFI82" s="106"/>
      <c r="SFJ82" s="106"/>
      <c r="SFK82" s="106"/>
      <c r="SFL82" s="106"/>
      <c r="SFM82" s="106"/>
      <c r="SFN82" s="106"/>
      <c r="SFO82" s="106"/>
      <c r="SFP82" s="106"/>
      <c r="SFQ82" s="106"/>
      <c r="SFR82" s="106"/>
      <c r="SFS82" s="106"/>
      <c r="SFT82" s="106"/>
      <c r="SFU82" s="106"/>
      <c r="SFV82" s="106"/>
      <c r="SFW82" s="106"/>
      <c r="SFX82" s="106"/>
      <c r="SFY82" s="106"/>
      <c r="SFZ82" s="106"/>
      <c r="SGA82" s="106"/>
      <c r="SGB82" s="106"/>
      <c r="SGC82" s="106"/>
      <c r="SGD82" s="106"/>
      <c r="SGE82" s="106"/>
      <c r="SGF82" s="106"/>
      <c r="SGG82" s="106"/>
      <c r="SGH82" s="106"/>
      <c r="SGI82" s="106"/>
      <c r="SGJ82" s="106"/>
      <c r="SGK82" s="106"/>
      <c r="SGL82" s="106"/>
      <c r="SGM82" s="106"/>
      <c r="SGN82" s="106"/>
      <c r="SGO82" s="106"/>
      <c r="SGP82" s="106"/>
      <c r="SGQ82" s="106"/>
      <c r="SGR82" s="106"/>
      <c r="SGS82" s="106"/>
      <c r="SGT82" s="106"/>
      <c r="SGU82" s="106"/>
      <c r="SGV82" s="106"/>
      <c r="SGW82" s="106"/>
      <c r="SGX82" s="106"/>
      <c r="SGY82" s="106"/>
      <c r="SGZ82" s="106"/>
      <c r="SHA82" s="106"/>
      <c r="SHB82" s="106"/>
      <c r="SHC82" s="106"/>
      <c r="SHD82" s="106"/>
      <c r="SHE82" s="106"/>
      <c r="SHF82" s="106"/>
      <c r="SHG82" s="106"/>
      <c r="SHH82" s="106"/>
      <c r="SHI82" s="106"/>
      <c r="SHJ82" s="106"/>
      <c r="SHK82" s="106"/>
      <c r="SHL82" s="106"/>
      <c r="SHM82" s="106"/>
      <c r="SHN82" s="106"/>
      <c r="SHO82" s="106"/>
      <c r="SHP82" s="106"/>
      <c r="SHQ82" s="106"/>
      <c r="SHR82" s="106"/>
      <c r="SHS82" s="106"/>
      <c r="SHT82" s="106"/>
      <c r="SHU82" s="106"/>
      <c r="SHV82" s="106"/>
      <c r="SHW82" s="106"/>
      <c r="SHX82" s="106"/>
      <c r="SHY82" s="106"/>
      <c r="SHZ82" s="106"/>
      <c r="SIA82" s="106"/>
      <c r="SIB82" s="106"/>
      <c r="SIC82" s="106"/>
      <c r="SID82" s="106"/>
      <c r="SIE82" s="106"/>
      <c r="SIF82" s="106"/>
      <c r="SIG82" s="106"/>
      <c r="SIH82" s="106"/>
      <c r="SII82" s="106"/>
      <c r="SIJ82" s="106"/>
      <c r="SIK82" s="106"/>
      <c r="SIL82" s="106"/>
      <c r="SIM82" s="106"/>
      <c r="SIN82" s="106"/>
      <c r="SIO82" s="106"/>
      <c r="SIP82" s="106"/>
      <c r="SIQ82" s="106"/>
      <c r="SIR82" s="106"/>
      <c r="SIS82" s="106"/>
      <c r="SIT82" s="106"/>
      <c r="SIU82" s="106"/>
      <c r="SIV82" s="106"/>
      <c r="SIW82" s="106"/>
      <c r="SIX82" s="106"/>
      <c r="SIY82" s="106"/>
      <c r="SIZ82" s="106"/>
      <c r="SJA82" s="106"/>
      <c r="SJB82" s="106"/>
      <c r="SJC82" s="106"/>
      <c r="SJD82" s="106"/>
      <c r="SJE82" s="106"/>
      <c r="SJF82" s="106"/>
      <c r="SJG82" s="106"/>
      <c r="SJH82" s="106"/>
      <c r="SJI82" s="106"/>
      <c r="SJJ82" s="106"/>
      <c r="SJK82" s="106"/>
      <c r="SJL82" s="106"/>
      <c r="SJM82" s="106"/>
      <c r="SJN82" s="106"/>
      <c r="SJO82" s="106"/>
      <c r="SJP82" s="106"/>
      <c r="SJQ82" s="106"/>
      <c r="SJR82" s="106"/>
      <c r="SJS82" s="106"/>
      <c r="SJT82" s="106"/>
      <c r="SJU82" s="106"/>
      <c r="SJV82" s="106"/>
      <c r="SJW82" s="106"/>
      <c r="SJX82" s="106"/>
      <c r="SJY82" s="106"/>
      <c r="SJZ82" s="106"/>
      <c r="SKA82" s="106"/>
      <c r="SKB82" s="106"/>
      <c r="SKC82" s="106"/>
      <c r="SKD82" s="106"/>
      <c r="SKE82" s="106"/>
      <c r="SKF82" s="106"/>
      <c r="SKG82" s="106"/>
      <c r="SKH82" s="106"/>
      <c r="SKI82" s="106"/>
      <c r="SKJ82" s="106"/>
      <c r="SKK82" s="106"/>
      <c r="SKL82" s="106"/>
      <c r="SKM82" s="106"/>
      <c r="SKN82" s="106"/>
      <c r="SKO82" s="106"/>
      <c r="SKP82" s="106"/>
      <c r="SKQ82" s="106"/>
      <c r="SKR82" s="106"/>
      <c r="SKS82" s="106"/>
      <c r="SKT82" s="106"/>
      <c r="SKU82" s="106"/>
      <c r="SKV82" s="106"/>
      <c r="SKW82" s="106"/>
      <c r="SKX82" s="106"/>
      <c r="SKY82" s="106"/>
      <c r="SKZ82" s="106"/>
      <c r="SLA82" s="106"/>
      <c r="SLB82" s="106"/>
      <c r="SLC82" s="106"/>
      <c r="SLD82" s="106"/>
      <c r="SLE82" s="106"/>
      <c r="SLF82" s="106"/>
      <c r="SLG82" s="106"/>
      <c r="SLH82" s="106"/>
      <c r="SLI82" s="106"/>
      <c r="SLJ82" s="106"/>
      <c r="SLK82" s="106"/>
      <c r="SLL82" s="106"/>
      <c r="SLM82" s="106"/>
      <c r="SLN82" s="106"/>
      <c r="SLO82" s="106"/>
      <c r="SLP82" s="106"/>
      <c r="SLQ82" s="106"/>
      <c r="SLR82" s="106"/>
      <c r="SLS82" s="106"/>
      <c r="SLT82" s="106"/>
      <c r="SLU82" s="106"/>
      <c r="SLV82" s="106"/>
      <c r="SLW82" s="106"/>
      <c r="SLX82" s="106"/>
      <c r="SLY82" s="106"/>
      <c r="SLZ82" s="106"/>
      <c r="SMA82" s="106"/>
      <c r="SMB82" s="106"/>
      <c r="SMC82" s="106"/>
      <c r="SMD82" s="106"/>
      <c r="SME82" s="106"/>
      <c r="SMF82" s="106"/>
      <c r="SMG82" s="106"/>
      <c r="SMH82" s="106"/>
      <c r="SMI82" s="106"/>
      <c r="SMJ82" s="106"/>
      <c r="SMK82" s="106"/>
      <c r="SML82" s="106"/>
      <c r="SMM82" s="106"/>
      <c r="SMN82" s="106"/>
      <c r="SMO82" s="106"/>
      <c r="SMP82" s="106"/>
      <c r="SMQ82" s="106"/>
      <c r="SMR82" s="106"/>
      <c r="SMS82" s="106"/>
      <c r="SMT82" s="106"/>
      <c r="SMU82" s="106"/>
      <c r="SMV82" s="106"/>
      <c r="SMW82" s="106"/>
      <c r="SMX82" s="106"/>
      <c r="SMY82" s="106"/>
      <c r="SMZ82" s="106"/>
      <c r="SNA82" s="106"/>
      <c r="SNB82" s="106"/>
      <c r="SNC82" s="106"/>
      <c r="SND82" s="106"/>
      <c r="SNE82" s="106"/>
      <c r="SNF82" s="106"/>
      <c r="SNG82" s="106"/>
      <c r="SNH82" s="106"/>
      <c r="SNI82" s="106"/>
      <c r="SNJ82" s="106"/>
      <c r="SNK82" s="106"/>
      <c r="SNL82" s="106"/>
      <c r="SNM82" s="106"/>
      <c r="SNN82" s="106"/>
      <c r="SNO82" s="106"/>
      <c r="SNP82" s="106"/>
      <c r="SNQ82" s="106"/>
      <c r="SNR82" s="106"/>
      <c r="SNS82" s="106"/>
      <c r="SNT82" s="106"/>
      <c r="SNU82" s="106"/>
      <c r="SNV82" s="106"/>
      <c r="SNW82" s="106"/>
      <c r="SNX82" s="106"/>
      <c r="SNY82" s="106"/>
      <c r="SNZ82" s="106"/>
      <c r="SOA82" s="106"/>
      <c r="SOB82" s="106"/>
      <c r="SOC82" s="106"/>
      <c r="SOD82" s="106"/>
      <c r="SOE82" s="106"/>
      <c r="SOF82" s="106"/>
      <c r="SOG82" s="106"/>
      <c r="SOH82" s="106"/>
      <c r="SOI82" s="106"/>
      <c r="SOJ82" s="106"/>
      <c r="SOK82" s="106"/>
      <c r="SOL82" s="106"/>
      <c r="SOM82" s="106"/>
      <c r="SON82" s="106"/>
      <c r="SOO82" s="106"/>
      <c r="SOP82" s="106"/>
      <c r="SOQ82" s="106"/>
      <c r="SOR82" s="106"/>
      <c r="SOS82" s="106"/>
      <c r="SOT82" s="106"/>
      <c r="SOU82" s="106"/>
      <c r="SOV82" s="106"/>
      <c r="SOW82" s="106"/>
      <c r="SOX82" s="106"/>
      <c r="SOY82" s="106"/>
      <c r="SOZ82" s="106"/>
      <c r="SPA82" s="106"/>
      <c r="SPB82" s="106"/>
      <c r="SPC82" s="106"/>
      <c r="SPD82" s="106"/>
      <c r="SPE82" s="106"/>
      <c r="SPF82" s="106"/>
      <c r="SPG82" s="106"/>
      <c r="SPH82" s="106"/>
      <c r="SPI82" s="106"/>
      <c r="SPJ82" s="106"/>
      <c r="SPK82" s="106"/>
      <c r="SPL82" s="106"/>
      <c r="SPM82" s="106"/>
      <c r="SPN82" s="106"/>
      <c r="SPO82" s="106"/>
      <c r="SPP82" s="106"/>
      <c r="SPQ82" s="106"/>
      <c r="SPR82" s="106"/>
      <c r="SPS82" s="106"/>
      <c r="SPT82" s="106"/>
      <c r="SPU82" s="106"/>
      <c r="SPV82" s="106"/>
      <c r="SPW82" s="106"/>
      <c r="SPX82" s="106"/>
      <c r="SPY82" s="106"/>
      <c r="SPZ82" s="106"/>
      <c r="SQA82" s="106"/>
      <c r="SQB82" s="106"/>
      <c r="SQC82" s="106"/>
      <c r="SQD82" s="106"/>
      <c r="SQE82" s="106"/>
      <c r="SQF82" s="106"/>
      <c r="SQG82" s="106"/>
      <c r="SQH82" s="106"/>
      <c r="SQI82" s="106"/>
      <c r="SQJ82" s="106"/>
      <c r="SQK82" s="106"/>
      <c r="SQL82" s="106"/>
      <c r="SQM82" s="106"/>
      <c r="SQN82" s="106"/>
      <c r="SQO82" s="106"/>
      <c r="SQP82" s="106"/>
      <c r="SQQ82" s="106"/>
      <c r="SQR82" s="106"/>
      <c r="SQS82" s="106"/>
      <c r="SQT82" s="106"/>
      <c r="SQU82" s="106"/>
      <c r="SQV82" s="106"/>
      <c r="SQW82" s="106"/>
      <c r="SQX82" s="106"/>
      <c r="SQY82" s="106"/>
      <c r="SQZ82" s="106"/>
      <c r="SRA82" s="106"/>
      <c r="SRB82" s="106"/>
      <c r="SRC82" s="106"/>
      <c r="SRD82" s="106"/>
      <c r="SRE82" s="106"/>
      <c r="SRF82" s="106"/>
      <c r="SRG82" s="106"/>
      <c r="SRH82" s="106"/>
      <c r="SRI82" s="106"/>
      <c r="SRJ82" s="106"/>
      <c r="SRK82" s="106"/>
      <c r="SRL82" s="106"/>
      <c r="SRM82" s="106"/>
      <c r="SRN82" s="106"/>
      <c r="SRO82" s="106"/>
      <c r="SRP82" s="106"/>
      <c r="SRQ82" s="106"/>
      <c r="SRR82" s="106"/>
      <c r="SRS82" s="106"/>
      <c r="SRT82" s="106"/>
      <c r="SRU82" s="106"/>
      <c r="SRV82" s="106"/>
      <c r="SRW82" s="106"/>
      <c r="SRX82" s="106"/>
      <c r="SRY82" s="106"/>
      <c r="SRZ82" s="106"/>
      <c r="SSA82" s="106"/>
      <c r="SSB82" s="106"/>
      <c r="SSC82" s="106"/>
      <c r="SSD82" s="106"/>
      <c r="SSE82" s="106"/>
      <c r="SSF82" s="106"/>
      <c r="SSG82" s="106"/>
      <c r="SSH82" s="106"/>
      <c r="SSI82" s="106"/>
      <c r="SSJ82" s="106"/>
      <c r="SSK82" s="106"/>
      <c r="SSL82" s="106"/>
      <c r="SSM82" s="106"/>
      <c r="SSN82" s="106"/>
      <c r="SSO82" s="106"/>
      <c r="SSP82" s="106"/>
      <c r="SSQ82" s="106"/>
      <c r="SSR82" s="106"/>
      <c r="SSS82" s="106"/>
      <c r="SST82" s="106"/>
      <c r="SSU82" s="106"/>
      <c r="SSV82" s="106"/>
      <c r="SSW82" s="106"/>
      <c r="SSX82" s="106"/>
      <c r="SSY82" s="106"/>
      <c r="SSZ82" s="106"/>
      <c r="STA82" s="106"/>
      <c r="STB82" s="106"/>
      <c r="STC82" s="106"/>
      <c r="STD82" s="106"/>
      <c r="STE82" s="106"/>
      <c r="STF82" s="106"/>
      <c r="STG82" s="106"/>
      <c r="STH82" s="106"/>
      <c r="STI82" s="106"/>
      <c r="STJ82" s="106"/>
      <c r="STK82" s="106"/>
      <c r="STL82" s="106"/>
      <c r="STM82" s="106"/>
      <c r="STN82" s="106"/>
      <c r="STO82" s="106"/>
      <c r="STP82" s="106"/>
      <c r="STQ82" s="106"/>
      <c r="STR82" s="106"/>
      <c r="STS82" s="106"/>
      <c r="STT82" s="106"/>
      <c r="STU82" s="106"/>
      <c r="STV82" s="106"/>
      <c r="STW82" s="106"/>
      <c r="STX82" s="106"/>
      <c r="STY82" s="106"/>
      <c r="STZ82" s="106"/>
      <c r="SUA82" s="106"/>
      <c r="SUB82" s="106"/>
      <c r="SUC82" s="106"/>
      <c r="SUD82" s="106"/>
      <c r="SUE82" s="106"/>
      <c r="SUF82" s="106"/>
      <c r="SUG82" s="106"/>
      <c r="SUH82" s="106"/>
      <c r="SUI82" s="106"/>
      <c r="SUJ82" s="106"/>
      <c r="SUK82" s="106"/>
      <c r="SUL82" s="106"/>
      <c r="SUM82" s="106"/>
      <c r="SUN82" s="106"/>
      <c r="SUO82" s="106"/>
      <c r="SUP82" s="106"/>
      <c r="SUQ82" s="106"/>
      <c r="SUR82" s="106"/>
      <c r="SUS82" s="106"/>
      <c r="SUT82" s="106"/>
      <c r="SUU82" s="106"/>
      <c r="SUV82" s="106"/>
      <c r="SUW82" s="106"/>
      <c r="SUX82" s="106"/>
      <c r="SUY82" s="106"/>
      <c r="SUZ82" s="106"/>
      <c r="SVA82" s="106"/>
      <c r="SVB82" s="106"/>
      <c r="SVC82" s="106"/>
      <c r="SVD82" s="106"/>
      <c r="SVE82" s="106"/>
      <c r="SVF82" s="106"/>
      <c r="SVG82" s="106"/>
      <c r="SVH82" s="106"/>
      <c r="SVI82" s="106"/>
      <c r="SVJ82" s="106"/>
      <c r="SVK82" s="106"/>
      <c r="SVL82" s="106"/>
      <c r="SVM82" s="106"/>
      <c r="SVN82" s="106"/>
      <c r="SVO82" s="106"/>
      <c r="SVP82" s="106"/>
      <c r="SVQ82" s="106"/>
      <c r="SVR82" s="106"/>
      <c r="SVS82" s="106"/>
      <c r="SVT82" s="106"/>
      <c r="SVU82" s="106"/>
      <c r="SVV82" s="106"/>
      <c r="SVW82" s="106"/>
      <c r="SVX82" s="106"/>
      <c r="SVY82" s="106"/>
      <c r="SVZ82" s="106"/>
      <c r="SWA82" s="106"/>
      <c r="SWB82" s="106"/>
      <c r="SWC82" s="106"/>
      <c r="SWD82" s="106"/>
      <c r="SWE82" s="106"/>
      <c r="SWF82" s="106"/>
      <c r="SWG82" s="106"/>
      <c r="SWH82" s="106"/>
      <c r="SWI82" s="106"/>
      <c r="SWJ82" s="106"/>
      <c r="SWK82" s="106"/>
      <c r="SWL82" s="106"/>
      <c r="SWM82" s="106"/>
      <c r="SWN82" s="106"/>
      <c r="SWO82" s="106"/>
      <c r="SWP82" s="106"/>
      <c r="SWQ82" s="106"/>
      <c r="SWR82" s="106"/>
      <c r="SWS82" s="106"/>
      <c r="SWT82" s="106"/>
      <c r="SWU82" s="106"/>
      <c r="SWV82" s="106"/>
      <c r="SWW82" s="106"/>
      <c r="SWX82" s="106"/>
      <c r="SWY82" s="106"/>
      <c r="SWZ82" s="106"/>
      <c r="SXA82" s="106"/>
      <c r="SXB82" s="106"/>
      <c r="SXC82" s="106"/>
      <c r="SXD82" s="106"/>
      <c r="SXE82" s="106"/>
      <c r="SXF82" s="106"/>
      <c r="SXG82" s="106"/>
      <c r="SXH82" s="106"/>
      <c r="SXI82" s="106"/>
      <c r="SXJ82" s="106"/>
      <c r="SXK82" s="106"/>
      <c r="SXL82" s="106"/>
      <c r="SXM82" s="106"/>
      <c r="SXN82" s="106"/>
      <c r="SXO82" s="106"/>
      <c r="SXP82" s="106"/>
      <c r="SXQ82" s="106"/>
      <c r="SXR82" s="106"/>
      <c r="SXS82" s="106"/>
      <c r="SXT82" s="106"/>
      <c r="SXU82" s="106"/>
      <c r="SXV82" s="106"/>
      <c r="SXW82" s="106"/>
      <c r="SXX82" s="106"/>
      <c r="SXY82" s="106"/>
      <c r="SXZ82" s="106"/>
      <c r="SYA82" s="106"/>
      <c r="SYB82" s="106"/>
      <c r="SYC82" s="106"/>
      <c r="SYD82" s="106"/>
      <c r="SYE82" s="106"/>
      <c r="SYF82" s="106"/>
      <c r="SYG82" s="106"/>
      <c r="SYH82" s="106"/>
      <c r="SYI82" s="106"/>
      <c r="SYJ82" s="106"/>
      <c r="SYK82" s="106"/>
      <c r="SYL82" s="106"/>
      <c r="SYM82" s="106"/>
      <c r="SYN82" s="106"/>
      <c r="SYO82" s="106"/>
      <c r="SYP82" s="106"/>
      <c r="SYQ82" s="106"/>
      <c r="SYR82" s="106"/>
      <c r="SYS82" s="106"/>
      <c r="SYT82" s="106"/>
      <c r="SYU82" s="106"/>
      <c r="SYV82" s="106"/>
      <c r="SYW82" s="106"/>
      <c r="SYX82" s="106"/>
      <c r="SYY82" s="106"/>
      <c r="SYZ82" s="106"/>
      <c r="SZA82" s="106"/>
      <c r="SZB82" s="106"/>
      <c r="SZC82" s="106"/>
      <c r="SZD82" s="106"/>
      <c r="SZE82" s="106"/>
      <c r="SZF82" s="106"/>
      <c r="SZG82" s="106"/>
      <c r="SZH82" s="106"/>
      <c r="SZI82" s="106"/>
      <c r="SZJ82" s="106"/>
      <c r="SZK82" s="106"/>
      <c r="SZL82" s="106"/>
      <c r="SZM82" s="106"/>
      <c r="SZN82" s="106"/>
      <c r="SZO82" s="106"/>
      <c r="SZP82" s="106"/>
      <c r="SZQ82" s="106"/>
      <c r="SZR82" s="106"/>
      <c r="SZS82" s="106"/>
      <c r="SZT82" s="106"/>
      <c r="SZU82" s="106"/>
      <c r="SZV82" s="106"/>
      <c r="SZW82" s="106"/>
      <c r="SZX82" s="106"/>
      <c r="SZY82" s="106"/>
      <c r="SZZ82" s="106"/>
      <c r="TAA82" s="106"/>
      <c r="TAB82" s="106"/>
      <c r="TAC82" s="106"/>
      <c r="TAD82" s="106"/>
      <c r="TAE82" s="106"/>
      <c r="TAF82" s="106"/>
      <c r="TAG82" s="106"/>
      <c r="TAH82" s="106"/>
      <c r="TAI82" s="106"/>
      <c r="TAJ82" s="106"/>
      <c r="TAK82" s="106"/>
      <c r="TAL82" s="106"/>
      <c r="TAM82" s="106"/>
      <c r="TAN82" s="106"/>
      <c r="TAO82" s="106"/>
      <c r="TAP82" s="106"/>
      <c r="TAQ82" s="106"/>
      <c r="TAR82" s="106"/>
      <c r="TAS82" s="106"/>
      <c r="TAT82" s="106"/>
      <c r="TAU82" s="106"/>
      <c r="TAV82" s="106"/>
      <c r="TAW82" s="106"/>
      <c r="TAX82" s="106"/>
      <c r="TAY82" s="106"/>
      <c r="TAZ82" s="106"/>
      <c r="TBA82" s="106"/>
      <c r="TBB82" s="106"/>
      <c r="TBC82" s="106"/>
      <c r="TBD82" s="106"/>
      <c r="TBE82" s="106"/>
      <c r="TBF82" s="106"/>
      <c r="TBG82" s="106"/>
      <c r="TBH82" s="106"/>
      <c r="TBI82" s="106"/>
      <c r="TBJ82" s="106"/>
      <c r="TBK82" s="106"/>
      <c r="TBL82" s="106"/>
      <c r="TBM82" s="106"/>
      <c r="TBN82" s="106"/>
      <c r="TBO82" s="106"/>
      <c r="TBP82" s="106"/>
      <c r="TBQ82" s="106"/>
      <c r="TBR82" s="106"/>
      <c r="TBS82" s="106"/>
      <c r="TBT82" s="106"/>
      <c r="TBU82" s="106"/>
      <c r="TBV82" s="106"/>
      <c r="TBW82" s="106"/>
      <c r="TBX82" s="106"/>
      <c r="TBY82" s="106"/>
      <c r="TBZ82" s="106"/>
      <c r="TCA82" s="106"/>
      <c r="TCB82" s="106"/>
      <c r="TCC82" s="106"/>
      <c r="TCD82" s="106"/>
      <c r="TCE82" s="106"/>
      <c r="TCF82" s="106"/>
      <c r="TCG82" s="106"/>
      <c r="TCH82" s="106"/>
      <c r="TCI82" s="106"/>
      <c r="TCJ82" s="106"/>
      <c r="TCK82" s="106"/>
      <c r="TCL82" s="106"/>
      <c r="TCM82" s="106"/>
      <c r="TCN82" s="106"/>
      <c r="TCO82" s="106"/>
      <c r="TCP82" s="106"/>
      <c r="TCQ82" s="106"/>
      <c r="TCR82" s="106"/>
      <c r="TCS82" s="106"/>
      <c r="TCT82" s="106"/>
      <c r="TCU82" s="106"/>
      <c r="TCV82" s="106"/>
      <c r="TCW82" s="106"/>
      <c r="TCX82" s="106"/>
      <c r="TCY82" s="106"/>
      <c r="TCZ82" s="106"/>
      <c r="TDA82" s="106"/>
      <c r="TDB82" s="106"/>
      <c r="TDC82" s="106"/>
      <c r="TDD82" s="106"/>
      <c r="TDE82" s="106"/>
      <c r="TDF82" s="106"/>
      <c r="TDG82" s="106"/>
      <c r="TDH82" s="106"/>
      <c r="TDI82" s="106"/>
      <c r="TDJ82" s="106"/>
      <c r="TDK82" s="106"/>
      <c r="TDL82" s="106"/>
      <c r="TDM82" s="106"/>
      <c r="TDN82" s="106"/>
      <c r="TDO82" s="106"/>
      <c r="TDP82" s="106"/>
      <c r="TDQ82" s="106"/>
      <c r="TDR82" s="106"/>
      <c r="TDS82" s="106"/>
      <c r="TDT82" s="106"/>
      <c r="TDU82" s="106"/>
      <c r="TDV82" s="106"/>
      <c r="TDW82" s="106"/>
      <c r="TDX82" s="106"/>
      <c r="TDY82" s="106"/>
      <c r="TDZ82" s="106"/>
      <c r="TEA82" s="106"/>
      <c r="TEB82" s="106"/>
      <c r="TEC82" s="106"/>
      <c r="TED82" s="106"/>
      <c r="TEE82" s="106"/>
      <c r="TEF82" s="106"/>
      <c r="TEG82" s="106"/>
      <c r="TEH82" s="106"/>
      <c r="TEI82" s="106"/>
      <c r="TEJ82" s="106"/>
      <c r="TEK82" s="106"/>
      <c r="TEL82" s="106"/>
      <c r="TEM82" s="106"/>
      <c r="TEN82" s="106"/>
      <c r="TEO82" s="106"/>
      <c r="TEP82" s="106"/>
      <c r="TEQ82" s="106"/>
      <c r="TER82" s="106"/>
      <c r="TES82" s="106"/>
      <c r="TET82" s="106"/>
      <c r="TEU82" s="106"/>
      <c r="TEV82" s="106"/>
      <c r="TEW82" s="106"/>
      <c r="TEX82" s="106"/>
      <c r="TEY82" s="106"/>
      <c r="TEZ82" s="106"/>
      <c r="TFA82" s="106"/>
      <c r="TFB82" s="106"/>
      <c r="TFC82" s="106"/>
      <c r="TFD82" s="106"/>
      <c r="TFE82" s="106"/>
      <c r="TFF82" s="106"/>
      <c r="TFG82" s="106"/>
      <c r="TFH82" s="106"/>
      <c r="TFI82" s="106"/>
      <c r="TFJ82" s="106"/>
      <c r="TFK82" s="106"/>
      <c r="TFL82" s="106"/>
      <c r="TFM82" s="106"/>
      <c r="TFN82" s="106"/>
      <c r="TFO82" s="106"/>
      <c r="TFP82" s="106"/>
      <c r="TFQ82" s="106"/>
      <c r="TFR82" s="106"/>
      <c r="TFS82" s="106"/>
      <c r="TFT82" s="106"/>
      <c r="TFU82" s="106"/>
      <c r="TFV82" s="106"/>
      <c r="TFW82" s="106"/>
      <c r="TFX82" s="106"/>
      <c r="TFY82" s="106"/>
      <c r="TFZ82" s="106"/>
      <c r="TGA82" s="106"/>
      <c r="TGB82" s="106"/>
      <c r="TGC82" s="106"/>
      <c r="TGD82" s="106"/>
      <c r="TGE82" s="106"/>
      <c r="TGF82" s="106"/>
      <c r="TGG82" s="106"/>
      <c r="TGH82" s="106"/>
      <c r="TGI82" s="106"/>
      <c r="TGJ82" s="106"/>
      <c r="TGK82" s="106"/>
      <c r="TGL82" s="106"/>
      <c r="TGM82" s="106"/>
      <c r="TGN82" s="106"/>
      <c r="TGO82" s="106"/>
      <c r="TGP82" s="106"/>
      <c r="TGQ82" s="106"/>
      <c r="TGR82" s="106"/>
      <c r="TGS82" s="106"/>
      <c r="TGT82" s="106"/>
      <c r="TGU82" s="106"/>
      <c r="TGV82" s="106"/>
      <c r="TGW82" s="106"/>
      <c r="TGX82" s="106"/>
      <c r="TGY82" s="106"/>
      <c r="TGZ82" s="106"/>
      <c r="THA82" s="106"/>
      <c r="THB82" s="106"/>
      <c r="THC82" s="106"/>
      <c r="THD82" s="106"/>
      <c r="THE82" s="106"/>
      <c r="THF82" s="106"/>
      <c r="THG82" s="106"/>
      <c r="THH82" s="106"/>
      <c r="THI82" s="106"/>
      <c r="THJ82" s="106"/>
      <c r="THK82" s="106"/>
      <c r="THL82" s="106"/>
      <c r="THM82" s="106"/>
      <c r="THN82" s="106"/>
      <c r="THO82" s="106"/>
      <c r="THP82" s="106"/>
      <c r="THQ82" s="106"/>
      <c r="THR82" s="106"/>
      <c r="THS82" s="106"/>
      <c r="THT82" s="106"/>
      <c r="THU82" s="106"/>
      <c r="THV82" s="106"/>
      <c r="THW82" s="106"/>
      <c r="THX82" s="106"/>
      <c r="THY82" s="106"/>
      <c r="THZ82" s="106"/>
      <c r="TIA82" s="106"/>
      <c r="TIB82" s="106"/>
      <c r="TIC82" s="106"/>
      <c r="TID82" s="106"/>
      <c r="TIE82" s="106"/>
      <c r="TIF82" s="106"/>
      <c r="TIG82" s="106"/>
      <c r="TIH82" s="106"/>
      <c r="TII82" s="106"/>
      <c r="TIJ82" s="106"/>
      <c r="TIK82" s="106"/>
      <c r="TIL82" s="106"/>
      <c r="TIM82" s="106"/>
      <c r="TIN82" s="106"/>
      <c r="TIO82" s="106"/>
      <c r="TIP82" s="106"/>
      <c r="TIQ82" s="106"/>
      <c r="TIR82" s="106"/>
      <c r="TIS82" s="106"/>
      <c r="TIT82" s="106"/>
      <c r="TIU82" s="106"/>
      <c r="TIV82" s="106"/>
      <c r="TIW82" s="106"/>
      <c r="TIX82" s="106"/>
      <c r="TIY82" s="106"/>
      <c r="TIZ82" s="106"/>
      <c r="TJA82" s="106"/>
      <c r="TJB82" s="106"/>
      <c r="TJC82" s="106"/>
      <c r="TJD82" s="106"/>
      <c r="TJE82" s="106"/>
      <c r="TJF82" s="106"/>
      <c r="TJG82" s="106"/>
      <c r="TJH82" s="106"/>
      <c r="TJI82" s="106"/>
      <c r="TJJ82" s="106"/>
      <c r="TJK82" s="106"/>
      <c r="TJL82" s="106"/>
      <c r="TJM82" s="106"/>
      <c r="TJN82" s="106"/>
      <c r="TJO82" s="106"/>
      <c r="TJP82" s="106"/>
      <c r="TJQ82" s="106"/>
      <c r="TJR82" s="106"/>
      <c r="TJS82" s="106"/>
      <c r="TJT82" s="106"/>
      <c r="TJU82" s="106"/>
      <c r="TJV82" s="106"/>
      <c r="TJW82" s="106"/>
      <c r="TJX82" s="106"/>
      <c r="TJY82" s="106"/>
      <c r="TJZ82" s="106"/>
      <c r="TKA82" s="106"/>
      <c r="TKB82" s="106"/>
      <c r="TKC82" s="106"/>
      <c r="TKD82" s="106"/>
      <c r="TKE82" s="106"/>
      <c r="TKF82" s="106"/>
      <c r="TKG82" s="106"/>
      <c r="TKH82" s="106"/>
      <c r="TKI82" s="106"/>
      <c r="TKJ82" s="106"/>
      <c r="TKK82" s="106"/>
      <c r="TKL82" s="106"/>
      <c r="TKM82" s="106"/>
      <c r="TKN82" s="106"/>
      <c r="TKO82" s="106"/>
      <c r="TKP82" s="106"/>
      <c r="TKQ82" s="106"/>
      <c r="TKR82" s="106"/>
      <c r="TKS82" s="106"/>
      <c r="TKT82" s="106"/>
      <c r="TKU82" s="106"/>
      <c r="TKV82" s="106"/>
      <c r="TKW82" s="106"/>
      <c r="TKX82" s="106"/>
      <c r="TKY82" s="106"/>
      <c r="TKZ82" s="106"/>
      <c r="TLA82" s="106"/>
      <c r="TLB82" s="106"/>
      <c r="TLC82" s="106"/>
      <c r="TLD82" s="106"/>
      <c r="TLE82" s="106"/>
      <c r="TLF82" s="106"/>
      <c r="TLG82" s="106"/>
      <c r="TLH82" s="106"/>
      <c r="TLI82" s="106"/>
      <c r="TLJ82" s="106"/>
      <c r="TLK82" s="106"/>
      <c r="TLL82" s="106"/>
      <c r="TLM82" s="106"/>
      <c r="TLN82" s="106"/>
      <c r="TLO82" s="106"/>
      <c r="TLP82" s="106"/>
      <c r="TLQ82" s="106"/>
      <c r="TLR82" s="106"/>
      <c r="TLS82" s="106"/>
      <c r="TLT82" s="106"/>
      <c r="TLU82" s="106"/>
      <c r="TLV82" s="106"/>
      <c r="TLW82" s="106"/>
      <c r="TLX82" s="106"/>
      <c r="TLY82" s="106"/>
      <c r="TLZ82" s="106"/>
      <c r="TMA82" s="106"/>
      <c r="TMB82" s="106"/>
      <c r="TMC82" s="106"/>
      <c r="TMD82" s="106"/>
      <c r="TME82" s="106"/>
      <c r="TMF82" s="106"/>
      <c r="TMG82" s="106"/>
      <c r="TMH82" s="106"/>
      <c r="TMI82" s="106"/>
      <c r="TMJ82" s="106"/>
      <c r="TMK82" s="106"/>
      <c r="TML82" s="106"/>
      <c r="TMM82" s="106"/>
      <c r="TMN82" s="106"/>
      <c r="TMO82" s="106"/>
      <c r="TMP82" s="106"/>
      <c r="TMQ82" s="106"/>
      <c r="TMR82" s="106"/>
      <c r="TMS82" s="106"/>
      <c r="TMT82" s="106"/>
      <c r="TMU82" s="106"/>
      <c r="TMV82" s="106"/>
      <c r="TMW82" s="106"/>
      <c r="TMX82" s="106"/>
      <c r="TMY82" s="106"/>
      <c r="TMZ82" s="106"/>
      <c r="TNA82" s="106"/>
      <c r="TNB82" s="106"/>
      <c r="TNC82" s="106"/>
      <c r="TND82" s="106"/>
      <c r="TNE82" s="106"/>
      <c r="TNF82" s="106"/>
      <c r="TNG82" s="106"/>
      <c r="TNH82" s="106"/>
      <c r="TNI82" s="106"/>
      <c r="TNJ82" s="106"/>
      <c r="TNK82" s="106"/>
      <c r="TNL82" s="106"/>
      <c r="TNM82" s="106"/>
      <c r="TNN82" s="106"/>
      <c r="TNO82" s="106"/>
      <c r="TNP82" s="106"/>
      <c r="TNQ82" s="106"/>
      <c r="TNR82" s="106"/>
      <c r="TNS82" s="106"/>
      <c r="TNT82" s="106"/>
      <c r="TNU82" s="106"/>
      <c r="TNV82" s="106"/>
      <c r="TNW82" s="106"/>
      <c r="TNX82" s="106"/>
      <c r="TNY82" s="106"/>
      <c r="TNZ82" s="106"/>
      <c r="TOA82" s="106"/>
      <c r="TOB82" s="106"/>
      <c r="TOC82" s="106"/>
      <c r="TOD82" s="106"/>
      <c r="TOE82" s="106"/>
      <c r="TOF82" s="106"/>
      <c r="TOG82" s="106"/>
      <c r="TOH82" s="106"/>
      <c r="TOI82" s="106"/>
      <c r="TOJ82" s="106"/>
      <c r="TOK82" s="106"/>
      <c r="TOL82" s="106"/>
      <c r="TOM82" s="106"/>
      <c r="TON82" s="106"/>
      <c r="TOO82" s="106"/>
      <c r="TOP82" s="106"/>
      <c r="TOQ82" s="106"/>
      <c r="TOR82" s="106"/>
      <c r="TOS82" s="106"/>
      <c r="TOT82" s="106"/>
      <c r="TOU82" s="106"/>
      <c r="TOV82" s="106"/>
      <c r="TOW82" s="106"/>
      <c r="TOX82" s="106"/>
      <c r="TOY82" s="106"/>
      <c r="TOZ82" s="106"/>
      <c r="TPA82" s="106"/>
      <c r="TPB82" s="106"/>
      <c r="TPC82" s="106"/>
      <c r="TPD82" s="106"/>
      <c r="TPE82" s="106"/>
      <c r="TPF82" s="106"/>
      <c r="TPG82" s="106"/>
      <c r="TPH82" s="106"/>
      <c r="TPI82" s="106"/>
      <c r="TPJ82" s="106"/>
      <c r="TPK82" s="106"/>
      <c r="TPL82" s="106"/>
      <c r="TPM82" s="106"/>
      <c r="TPN82" s="106"/>
      <c r="TPO82" s="106"/>
      <c r="TPP82" s="106"/>
      <c r="TPQ82" s="106"/>
      <c r="TPR82" s="106"/>
      <c r="TPS82" s="106"/>
      <c r="TPT82" s="106"/>
      <c r="TPU82" s="106"/>
      <c r="TPV82" s="106"/>
      <c r="TPW82" s="106"/>
      <c r="TPX82" s="106"/>
      <c r="TPY82" s="106"/>
      <c r="TPZ82" s="106"/>
      <c r="TQA82" s="106"/>
      <c r="TQB82" s="106"/>
      <c r="TQC82" s="106"/>
      <c r="TQD82" s="106"/>
      <c r="TQE82" s="106"/>
      <c r="TQF82" s="106"/>
      <c r="TQG82" s="106"/>
      <c r="TQH82" s="106"/>
      <c r="TQI82" s="106"/>
      <c r="TQJ82" s="106"/>
      <c r="TQK82" s="106"/>
      <c r="TQL82" s="106"/>
      <c r="TQM82" s="106"/>
      <c r="TQN82" s="106"/>
      <c r="TQO82" s="106"/>
      <c r="TQP82" s="106"/>
      <c r="TQQ82" s="106"/>
      <c r="TQR82" s="106"/>
      <c r="TQS82" s="106"/>
      <c r="TQT82" s="106"/>
      <c r="TQU82" s="106"/>
      <c r="TQV82" s="106"/>
      <c r="TQW82" s="106"/>
      <c r="TQX82" s="106"/>
      <c r="TQY82" s="106"/>
      <c r="TQZ82" s="106"/>
      <c r="TRA82" s="106"/>
      <c r="TRB82" s="106"/>
      <c r="TRC82" s="106"/>
      <c r="TRD82" s="106"/>
      <c r="TRE82" s="106"/>
      <c r="TRF82" s="106"/>
      <c r="TRG82" s="106"/>
      <c r="TRH82" s="106"/>
      <c r="TRI82" s="106"/>
      <c r="TRJ82" s="106"/>
      <c r="TRK82" s="106"/>
      <c r="TRL82" s="106"/>
      <c r="TRM82" s="106"/>
      <c r="TRN82" s="106"/>
      <c r="TRO82" s="106"/>
      <c r="TRP82" s="106"/>
      <c r="TRQ82" s="106"/>
      <c r="TRR82" s="106"/>
      <c r="TRS82" s="106"/>
      <c r="TRT82" s="106"/>
      <c r="TRU82" s="106"/>
      <c r="TRV82" s="106"/>
      <c r="TRW82" s="106"/>
      <c r="TRX82" s="106"/>
      <c r="TRY82" s="106"/>
      <c r="TRZ82" s="106"/>
      <c r="TSA82" s="106"/>
      <c r="TSB82" s="106"/>
      <c r="TSC82" s="106"/>
      <c r="TSD82" s="106"/>
      <c r="TSE82" s="106"/>
      <c r="TSF82" s="106"/>
      <c r="TSG82" s="106"/>
      <c r="TSH82" s="106"/>
      <c r="TSI82" s="106"/>
      <c r="TSJ82" s="106"/>
      <c r="TSK82" s="106"/>
      <c r="TSL82" s="106"/>
      <c r="TSM82" s="106"/>
      <c r="TSN82" s="106"/>
      <c r="TSO82" s="106"/>
      <c r="TSP82" s="106"/>
      <c r="TSQ82" s="106"/>
      <c r="TSR82" s="106"/>
      <c r="TSS82" s="106"/>
      <c r="TST82" s="106"/>
      <c r="TSU82" s="106"/>
      <c r="TSV82" s="106"/>
      <c r="TSW82" s="106"/>
      <c r="TSX82" s="106"/>
      <c r="TSY82" s="106"/>
      <c r="TSZ82" s="106"/>
      <c r="TTA82" s="106"/>
      <c r="TTB82" s="106"/>
      <c r="TTC82" s="106"/>
      <c r="TTD82" s="106"/>
      <c r="TTE82" s="106"/>
      <c r="TTF82" s="106"/>
      <c r="TTG82" s="106"/>
      <c r="TTH82" s="106"/>
      <c r="TTI82" s="106"/>
      <c r="TTJ82" s="106"/>
      <c r="TTK82" s="106"/>
      <c r="TTL82" s="106"/>
      <c r="TTM82" s="106"/>
      <c r="TTN82" s="106"/>
      <c r="TTO82" s="106"/>
      <c r="TTP82" s="106"/>
      <c r="TTQ82" s="106"/>
      <c r="TTR82" s="106"/>
      <c r="TTS82" s="106"/>
      <c r="TTT82" s="106"/>
      <c r="TTU82" s="106"/>
      <c r="TTV82" s="106"/>
      <c r="TTW82" s="106"/>
      <c r="TTX82" s="106"/>
      <c r="TTY82" s="106"/>
      <c r="TTZ82" s="106"/>
      <c r="TUA82" s="106"/>
      <c r="TUB82" s="106"/>
      <c r="TUC82" s="106"/>
      <c r="TUD82" s="106"/>
      <c r="TUE82" s="106"/>
      <c r="TUF82" s="106"/>
      <c r="TUG82" s="106"/>
      <c r="TUH82" s="106"/>
      <c r="TUI82" s="106"/>
      <c r="TUJ82" s="106"/>
      <c r="TUK82" s="106"/>
      <c r="TUL82" s="106"/>
      <c r="TUM82" s="106"/>
      <c r="TUN82" s="106"/>
      <c r="TUO82" s="106"/>
      <c r="TUP82" s="106"/>
      <c r="TUQ82" s="106"/>
      <c r="TUR82" s="106"/>
      <c r="TUS82" s="106"/>
      <c r="TUT82" s="106"/>
      <c r="TUU82" s="106"/>
      <c r="TUV82" s="106"/>
      <c r="TUW82" s="106"/>
      <c r="TUX82" s="106"/>
      <c r="TUY82" s="106"/>
      <c r="TUZ82" s="106"/>
      <c r="TVA82" s="106"/>
      <c r="TVB82" s="106"/>
      <c r="TVC82" s="106"/>
      <c r="TVD82" s="106"/>
      <c r="TVE82" s="106"/>
      <c r="TVF82" s="106"/>
      <c r="TVG82" s="106"/>
      <c r="TVH82" s="106"/>
      <c r="TVI82" s="106"/>
      <c r="TVJ82" s="106"/>
      <c r="TVK82" s="106"/>
      <c r="TVL82" s="106"/>
      <c r="TVM82" s="106"/>
      <c r="TVN82" s="106"/>
      <c r="TVO82" s="106"/>
      <c r="TVP82" s="106"/>
      <c r="TVQ82" s="106"/>
      <c r="TVR82" s="106"/>
      <c r="TVS82" s="106"/>
      <c r="TVT82" s="106"/>
      <c r="TVU82" s="106"/>
      <c r="TVV82" s="106"/>
      <c r="TVW82" s="106"/>
      <c r="TVX82" s="106"/>
      <c r="TVY82" s="106"/>
      <c r="TVZ82" s="106"/>
      <c r="TWA82" s="106"/>
      <c r="TWB82" s="106"/>
      <c r="TWC82" s="106"/>
      <c r="TWD82" s="106"/>
      <c r="TWE82" s="106"/>
      <c r="TWF82" s="106"/>
      <c r="TWG82" s="106"/>
      <c r="TWH82" s="106"/>
      <c r="TWI82" s="106"/>
      <c r="TWJ82" s="106"/>
      <c r="TWK82" s="106"/>
      <c r="TWL82" s="106"/>
      <c r="TWM82" s="106"/>
      <c r="TWN82" s="106"/>
      <c r="TWO82" s="106"/>
      <c r="TWP82" s="106"/>
      <c r="TWQ82" s="106"/>
      <c r="TWR82" s="106"/>
      <c r="TWS82" s="106"/>
      <c r="TWT82" s="106"/>
      <c r="TWU82" s="106"/>
      <c r="TWV82" s="106"/>
      <c r="TWW82" s="106"/>
      <c r="TWX82" s="106"/>
      <c r="TWY82" s="106"/>
      <c r="TWZ82" s="106"/>
      <c r="TXA82" s="106"/>
      <c r="TXB82" s="106"/>
      <c r="TXC82" s="106"/>
      <c r="TXD82" s="106"/>
      <c r="TXE82" s="106"/>
      <c r="TXF82" s="106"/>
      <c r="TXG82" s="106"/>
      <c r="TXH82" s="106"/>
      <c r="TXI82" s="106"/>
      <c r="TXJ82" s="106"/>
      <c r="TXK82" s="106"/>
      <c r="TXL82" s="106"/>
      <c r="TXM82" s="106"/>
      <c r="TXN82" s="106"/>
      <c r="TXO82" s="106"/>
      <c r="TXP82" s="106"/>
      <c r="TXQ82" s="106"/>
      <c r="TXR82" s="106"/>
      <c r="TXS82" s="106"/>
      <c r="TXT82" s="106"/>
      <c r="TXU82" s="106"/>
      <c r="TXV82" s="106"/>
      <c r="TXW82" s="106"/>
      <c r="TXX82" s="106"/>
      <c r="TXY82" s="106"/>
      <c r="TXZ82" s="106"/>
      <c r="TYA82" s="106"/>
      <c r="TYB82" s="106"/>
      <c r="TYC82" s="106"/>
      <c r="TYD82" s="106"/>
      <c r="TYE82" s="106"/>
      <c r="TYF82" s="106"/>
      <c r="TYG82" s="106"/>
      <c r="TYH82" s="106"/>
      <c r="TYI82" s="106"/>
      <c r="TYJ82" s="106"/>
      <c r="TYK82" s="106"/>
      <c r="TYL82" s="106"/>
      <c r="TYM82" s="106"/>
      <c r="TYN82" s="106"/>
      <c r="TYO82" s="106"/>
      <c r="TYP82" s="106"/>
      <c r="TYQ82" s="106"/>
      <c r="TYR82" s="106"/>
      <c r="TYS82" s="106"/>
      <c r="TYT82" s="106"/>
      <c r="TYU82" s="106"/>
      <c r="TYV82" s="106"/>
      <c r="TYW82" s="106"/>
      <c r="TYX82" s="106"/>
      <c r="TYY82" s="106"/>
      <c r="TYZ82" s="106"/>
      <c r="TZA82" s="106"/>
      <c r="TZB82" s="106"/>
      <c r="TZC82" s="106"/>
      <c r="TZD82" s="106"/>
      <c r="TZE82" s="106"/>
      <c r="TZF82" s="106"/>
      <c r="TZG82" s="106"/>
      <c r="TZH82" s="106"/>
      <c r="TZI82" s="106"/>
      <c r="TZJ82" s="106"/>
      <c r="TZK82" s="106"/>
      <c r="TZL82" s="106"/>
      <c r="TZM82" s="106"/>
      <c r="TZN82" s="106"/>
      <c r="TZO82" s="106"/>
      <c r="TZP82" s="106"/>
      <c r="TZQ82" s="106"/>
      <c r="TZR82" s="106"/>
      <c r="TZS82" s="106"/>
      <c r="TZT82" s="106"/>
      <c r="TZU82" s="106"/>
      <c r="TZV82" s="106"/>
      <c r="TZW82" s="106"/>
      <c r="TZX82" s="106"/>
      <c r="TZY82" s="106"/>
      <c r="TZZ82" s="106"/>
      <c r="UAA82" s="106"/>
      <c r="UAB82" s="106"/>
      <c r="UAC82" s="106"/>
      <c r="UAD82" s="106"/>
      <c r="UAE82" s="106"/>
      <c r="UAF82" s="106"/>
      <c r="UAG82" s="106"/>
      <c r="UAH82" s="106"/>
      <c r="UAI82" s="106"/>
      <c r="UAJ82" s="106"/>
      <c r="UAK82" s="106"/>
      <c r="UAL82" s="106"/>
      <c r="UAM82" s="106"/>
      <c r="UAN82" s="106"/>
      <c r="UAO82" s="106"/>
      <c r="UAP82" s="106"/>
      <c r="UAQ82" s="106"/>
      <c r="UAR82" s="106"/>
      <c r="UAS82" s="106"/>
      <c r="UAT82" s="106"/>
      <c r="UAU82" s="106"/>
      <c r="UAV82" s="106"/>
      <c r="UAW82" s="106"/>
      <c r="UAX82" s="106"/>
      <c r="UAY82" s="106"/>
      <c r="UAZ82" s="106"/>
      <c r="UBA82" s="106"/>
      <c r="UBB82" s="106"/>
      <c r="UBC82" s="106"/>
      <c r="UBD82" s="106"/>
      <c r="UBE82" s="106"/>
      <c r="UBF82" s="106"/>
      <c r="UBG82" s="106"/>
      <c r="UBH82" s="106"/>
      <c r="UBI82" s="106"/>
      <c r="UBJ82" s="106"/>
      <c r="UBK82" s="106"/>
      <c r="UBL82" s="106"/>
      <c r="UBM82" s="106"/>
      <c r="UBN82" s="106"/>
      <c r="UBO82" s="106"/>
      <c r="UBP82" s="106"/>
      <c r="UBQ82" s="106"/>
      <c r="UBR82" s="106"/>
      <c r="UBS82" s="106"/>
      <c r="UBT82" s="106"/>
      <c r="UBU82" s="106"/>
      <c r="UBV82" s="106"/>
      <c r="UBW82" s="106"/>
      <c r="UBX82" s="106"/>
      <c r="UBY82" s="106"/>
      <c r="UBZ82" s="106"/>
      <c r="UCA82" s="106"/>
      <c r="UCB82" s="106"/>
      <c r="UCC82" s="106"/>
      <c r="UCD82" s="106"/>
      <c r="UCE82" s="106"/>
      <c r="UCF82" s="106"/>
      <c r="UCG82" s="106"/>
      <c r="UCH82" s="106"/>
      <c r="UCI82" s="106"/>
      <c r="UCJ82" s="106"/>
      <c r="UCK82" s="106"/>
      <c r="UCL82" s="106"/>
      <c r="UCM82" s="106"/>
      <c r="UCN82" s="106"/>
      <c r="UCO82" s="106"/>
      <c r="UCP82" s="106"/>
      <c r="UCQ82" s="106"/>
      <c r="UCR82" s="106"/>
      <c r="UCS82" s="106"/>
      <c r="UCT82" s="106"/>
      <c r="UCU82" s="106"/>
      <c r="UCV82" s="106"/>
      <c r="UCW82" s="106"/>
      <c r="UCX82" s="106"/>
      <c r="UCY82" s="106"/>
      <c r="UCZ82" s="106"/>
      <c r="UDA82" s="106"/>
      <c r="UDB82" s="106"/>
      <c r="UDC82" s="106"/>
      <c r="UDD82" s="106"/>
      <c r="UDE82" s="106"/>
      <c r="UDF82" s="106"/>
      <c r="UDG82" s="106"/>
      <c r="UDH82" s="106"/>
      <c r="UDI82" s="106"/>
      <c r="UDJ82" s="106"/>
      <c r="UDK82" s="106"/>
      <c r="UDL82" s="106"/>
      <c r="UDM82" s="106"/>
      <c r="UDN82" s="106"/>
      <c r="UDO82" s="106"/>
      <c r="UDP82" s="106"/>
      <c r="UDQ82" s="106"/>
      <c r="UDR82" s="106"/>
      <c r="UDS82" s="106"/>
      <c r="UDT82" s="106"/>
      <c r="UDU82" s="106"/>
      <c r="UDV82" s="106"/>
      <c r="UDW82" s="106"/>
      <c r="UDX82" s="106"/>
      <c r="UDY82" s="106"/>
      <c r="UDZ82" s="106"/>
      <c r="UEA82" s="106"/>
      <c r="UEB82" s="106"/>
      <c r="UEC82" s="106"/>
      <c r="UED82" s="106"/>
      <c r="UEE82" s="106"/>
      <c r="UEF82" s="106"/>
      <c r="UEG82" s="106"/>
      <c r="UEH82" s="106"/>
      <c r="UEI82" s="106"/>
      <c r="UEJ82" s="106"/>
      <c r="UEK82" s="106"/>
      <c r="UEL82" s="106"/>
      <c r="UEM82" s="106"/>
      <c r="UEN82" s="106"/>
      <c r="UEO82" s="106"/>
      <c r="UEP82" s="106"/>
      <c r="UEQ82" s="106"/>
      <c r="UER82" s="106"/>
      <c r="UES82" s="106"/>
      <c r="UET82" s="106"/>
      <c r="UEU82" s="106"/>
      <c r="UEV82" s="106"/>
      <c r="UEW82" s="106"/>
      <c r="UEX82" s="106"/>
      <c r="UEY82" s="106"/>
      <c r="UEZ82" s="106"/>
      <c r="UFA82" s="106"/>
      <c r="UFB82" s="106"/>
      <c r="UFC82" s="106"/>
      <c r="UFD82" s="106"/>
      <c r="UFE82" s="106"/>
      <c r="UFF82" s="106"/>
      <c r="UFG82" s="106"/>
      <c r="UFH82" s="106"/>
      <c r="UFI82" s="106"/>
      <c r="UFJ82" s="106"/>
      <c r="UFK82" s="106"/>
      <c r="UFL82" s="106"/>
      <c r="UFM82" s="106"/>
      <c r="UFN82" s="106"/>
      <c r="UFO82" s="106"/>
      <c r="UFP82" s="106"/>
      <c r="UFQ82" s="106"/>
      <c r="UFR82" s="106"/>
      <c r="UFS82" s="106"/>
      <c r="UFT82" s="106"/>
      <c r="UFU82" s="106"/>
      <c r="UFV82" s="106"/>
      <c r="UFW82" s="106"/>
      <c r="UFX82" s="106"/>
      <c r="UFY82" s="106"/>
      <c r="UFZ82" s="106"/>
      <c r="UGA82" s="106"/>
      <c r="UGB82" s="106"/>
      <c r="UGC82" s="106"/>
      <c r="UGD82" s="106"/>
      <c r="UGE82" s="106"/>
      <c r="UGF82" s="106"/>
      <c r="UGG82" s="106"/>
      <c r="UGH82" s="106"/>
      <c r="UGI82" s="106"/>
      <c r="UGJ82" s="106"/>
      <c r="UGK82" s="106"/>
      <c r="UGL82" s="106"/>
      <c r="UGM82" s="106"/>
      <c r="UGN82" s="106"/>
      <c r="UGO82" s="106"/>
      <c r="UGP82" s="106"/>
      <c r="UGQ82" s="106"/>
      <c r="UGR82" s="106"/>
      <c r="UGS82" s="106"/>
      <c r="UGT82" s="106"/>
      <c r="UGU82" s="106"/>
      <c r="UGV82" s="106"/>
      <c r="UGW82" s="106"/>
      <c r="UGX82" s="106"/>
      <c r="UGY82" s="106"/>
      <c r="UGZ82" s="106"/>
      <c r="UHA82" s="106"/>
      <c r="UHB82" s="106"/>
      <c r="UHC82" s="106"/>
      <c r="UHD82" s="106"/>
      <c r="UHE82" s="106"/>
      <c r="UHF82" s="106"/>
      <c r="UHG82" s="106"/>
      <c r="UHH82" s="106"/>
      <c r="UHI82" s="106"/>
      <c r="UHJ82" s="106"/>
      <c r="UHK82" s="106"/>
      <c r="UHL82" s="106"/>
      <c r="UHM82" s="106"/>
      <c r="UHN82" s="106"/>
      <c r="UHO82" s="106"/>
      <c r="UHP82" s="106"/>
      <c r="UHQ82" s="106"/>
      <c r="UHR82" s="106"/>
      <c r="UHS82" s="106"/>
      <c r="UHT82" s="106"/>
      <c r="UHU82" s="106"/>
      <c r="UHV82" s="106"/>
      <c r="UHW82" s="106"/>
      <c r="UHX82" s="106"/>
      <c r="UHY82" s="106"/>
      <c r="UHZ82" s="106"/>
      <c r="UIA82" s="106"/>
      <c r="UIB82" s="106"/>
      <c r="UIC82" s="106"/>
      <c r="UID82" s="106"/>
      <c r="UIE82" s="106"/>
      <c r="UIF82" s="106"/>
      <c r="UIG82" s="106"/>
      <c r="UIH82" s="106"/>
      <c r="UII82" s="106"/>
      <c r="UIJ82" s="106"/>
      <c r="UIK82" s="106"/>
      <c r="UIL82" s="106"/>
      <c r="UIM82" s="106"/>
      <c r="UIN82" s="106"/>
      <c r="UIO82" s="106"/>
      <c r="UIP82" s="106"/>
      <c r="UIQ82" s="106"/>
      <c r="UIR82" s="106"/>
      <c r="UIS82" s="106"/>
      <c r="UIT82" s="106"/>
      <c r="UIU82" s="106"/>
      <c r="UIV82" s="106"/>
      <c r="UIW82" s="106"/>
      <c r="UIX82" s="106"/>
      <c r="UIY82" s="106"/>
      <c r="UIZ82" s="106"/>
      <c r="UJA82" s="106"/>
      <c r="UJB82" s="106"/>
      <c r="UJC82" s="106"/>
      <c r="UJD82" s="106"/>
      <c r="UJE82" s="106"/>
      <c r="UJF82" s="106"/>
      <c r="UJG82" s="106"/>
      <c r="UJH82" s="106"/>
      <c r="UJI82" s="106"/>
      <c r="UJJ82" s="106"/>
      <c r="UJK82" s="106"/>
      <c r="UJL82" s="106"/>
      <c r="UJM82" s="106"/>
      <c r="UJN82" s="106"/>
      <c r="UJO82" s="106"/>
      <c r="UJP82" s="106"/>
      <c r="UJQ82" s="106"/>
      <c r="UJR82" s="106"/>
      <c r="UJS82" s="106"/>
      <c r="UJT82" s="106"/>
      <c r="UJU82" s="106"/>
      <c r="UJV82" s="106"/>
      <c r="UJW82" s="106"/>
      <c r="UJX82" s="106"/>
      <c r="UJY82" s="106"/>
      <c r="UJZ82" s="106"/>
      <c r="UKA82" s="106"/>
      <c r="UKB82" s="106"/>
      <c r="UKC82" s="106"/>
      <c r="UKD82" s="106"/>
      <c r="UKE82" s="106"/>
      <c r="UKF82" s="106"/>
      <c r="UKG82" s="106"/>
      <c r="UKH82" s="106"/>
      <c r="UKI82" s="106"/>
      <c r="UKJ82" s="106"/>
      <c r="UKK82" s="106"/>
      <c r="UKL82" s="106"/>
      <c r="UKM82" s="106"/>
      <c r="UKN82" s="106"/>
      <c r="UKO82" s="106"/>
      <c r="UKP82" s="106"/>
      <c r="UKQ82" s="106"/>
      <c r="UKR82" s="106"/>
      <c r="UKS82" s="106"/>
      <c r="UKT82" s="106"/>
      <c r="UKU82" s="106"/>
      <c r="UKV82" s="106"/>
      <c r="UKW82" s="106"/>
      <c r="UKX82" s="106"/>
      <c r="UKY82" s="106"/>
      <c r="UKZ82" s="106"/>
      <c r="ULA82" s="106"/>
      <c r="ULB82" s="106"/>
      <c r="ULC82" s="106"/>
      <c r="ULD82" s="106"/>
      <c r="ULE82" s="106"/>
      <c r="ULF82" s="106"/>
      <c r="ULG82" s="106"/>
      <c r="ULH82" s="106"/>
      <c r="ULI82" s="106"/>
      <c r="ULJ82" s="106"/>
      <c r="ULK82" s="106"/>
      <c r="ULL82" s="106"/>
      <c r="ULM82" s="106"/>
      <c r="ULN82" s="106"/>
      <c r="ULO82" s="106"/>
      <c r="ULP82" s="106"/>
      <c r="ULQ82" s="106"/>
      <c r="ULR82" s="106"/>
      <c r="ULS82" s="106"/>
      <c r="ULT82" s="106"/>
      <c r="ULU82" s="106"/>
      <c r="ULV82" s="106"/>
      <c r="ULW82" s="106"/>
      <c r="ULX82" s="106"/>
      <c r="ULY82" s="106"/>
      <c r="ULZ82" s="106"/>
      <c r="UMA82" s="106"/>
      <c r="UMB82" s="106"/>
      <c r="UMC82" s="106"/>
      <c r="UMD82" s="106"/>
      <c r="UME82" s="106"/>
      <c r="UMF82" s="106"/>
      <c r="UMG82" s="106"/>
      <c r="UMH82" s="106"/>
      <c r="UMI82" s="106"/>
      <c r="UMJ82" s="106"/>
      <c r="UMK82" s="106"/>
      <c r="UML82" s="106"/>
      <c r="UMM82" s="106"/>
      <c r="UMN82" s="106"/>
      <c r="UMO82" s="106"/>
      <c r="UMP82" s="106"/>
      <c r="UMQ82" s="106"/>
      <c r="UMR82" s="106"/>
      <c r="UMS82" s="106"/>
      <c r="UMT82" s="106"/>
      <c r="UMU82" s="106"/>
      <c r="UMV82" s="106"/>
      <c r="UMW82" s="106"/>
      <c r="UMX82" s="106"/>
      <c r="UMY82" s="106"/>
      <c r="UMZ82" s="106"/>
      <c r="UNA82" s="106"/>
      <c r="UNB82" s="106"/>
      <c r="UNC82" s="106"/>
      <c r="UND82" s="106"/>
      <c r="UNE82" s="106"/>
      <c r="UNF82" s="106"/>
      <c r="UNG82" s="106"/>
      <c r="UNH82" s="106"/>
      <c r="UNI82" s="106"/>
      <c r="UNJ82" s="106"/>
      <c r="UNK82" s="106"/>
      <c r="UNL82" s="106"/>
      <c r="UNM82" s="106"/>
      <c r="UNN82" s="106"/>
      <c r="UNO82" s="106"/>
      <c r="UNP82" s="106"/>
      <c r="UNQ82" s="106"/>
      <c r="UNR82" s="106"/>
      <c r="UNS82" s="106"/>
      <c r="UNT82" s="106"/>
      <c r="UNU82" s="106"/>
      <c r="UNV82" s="106"/>
      <c r="UNW82" s="106"/>
      <c r="UNX82" s="106"/>
      <c r="UNY82" s="106"/>
      <c r="UNZ82" s="106"/>
      <c r="UOA82" s="106"/>
      <c r="UOB82" s="106"/>
      <c r="UOC82" s="106"/>
      <c r="UOD82" s="106"/>
      <c r="UOE82" s="106"/>
      <c r="UOF82" s="106"/>
      <c r="UOG82" s="106"/>
      <c r="UOH82" s="106"/>
      <c r="UOI82" s="106"/>
      <c r="UOJ82" s="106"/>
      <c r="UOK82" s="106"/>
      <c r="UOL82" s="106"/>
      <c r="UOM82" s="106"/>
      <c r="UON82" s="106"/>
      <c r="UOO82" s="106"/>
      <c r="UOP82" s="106"/>
      <c r="UOQ82" s="106"/>
      <c r="UOR82" s="106"/>
      <c r="UOS82" s="106"/>
      <c r="UOT82" s="106"/>
      <c r="UOU82" s="106"/>
      <c r="UOV82" s="106"/>
      <c r="UOW82" s="106"/>
      <c r="UOX82" s="106"/>
      <c r="UOY82" s="106"/>
      <c r="UOZ82" s="106"/>
      <c r="UPA82" s="106"/>
      <c r="UPB82" s="106"/>
      <c r="UPC82" s="106"/>
      <c r="UPD82" s="106"/>
      <c r="UPE82" s="106"/>
      <c r="UPF82" s="106"/>
      <c r="UPG82" s="106"/>
      <c r="UPH82" s="106"/>
      <c r="UPI82" s="106"/>
      <c r="UPJ82" s="106"/>
      <c r="UPK82" s="106"/>
      <c r="UPL82" s="106"/>
      <c r="UPM82" s="106"/>
      <c r="UPN82" s="106"/>
      <c r="UPO82" s="106"/>
      <c r="UPP82" s="106"/>
      <c r="UPQ82" s="106"/>
      <c r="UPR82" s="106"/>
      <c r="UPS82" s="106"/>
      <c r="UPT82" s="106"/>
      <c r="UPU82" s="106"/>
      <c r="UPV82" s="106"/>
      <c r="UPW82" s="106"/>
      <c r="UPX82" s="106"/>
      <c r="UPY82" s="106"/>
      <c r="UPZ82" s="106"/>
      <c r="UQA82" s="106"/>
      <c r="UQB82" s="106"/>
      <c r="UQC82" s="106"/>
      <c r="UQD82" s="106"/>
      <c r="UQE82" s="106"/>
      <c r="UQF82" s="106"/>
      <c r="UQG82" s="106"/>
      <c r="UQH82" s="106"/>
      <c r="UQI82" s="106"/>
      <c r="UQJ82" s="106"/>
      <c r="UQK82" s="106"/>
      <c r="UQL82" s="106"/>
      <c r="UQM82" s="106"/>
      <c r="UQN82" s="106"/>
      <c r="UQO82" s="106"/>
      <c r="UQP82" s="106"/>
      <c r="UQQ82" s="106"/>
      <c r="UQR82" s="106"/>
      <c r="UQS82" s="106"/>
      <c r="UQT82" s="106"/>
      <c r="UQU82" s="106"/>
      <c r="UQV82" s="106"/>
      <c r="UQW82" s="106"/>
      <c r="UQX82" s="106"/>
      <c r="UQY82" s="106"/>
      <c r="UQZ82" s="106"/>
      <c r="URA82" s="106"/>
      <c r="URB82" s="106"/>
      <c r="URC82" s="106"/>
      <c r="URD82" s="106"/>
      <c r="URE82" s="106"/>
      <c r="URF82" s="106"/>
      <c r="URG82" s="106"/>
      <c r="URH82" s="106"/>
      <c r="URI82" s="106"/>
      <c r="URJ82" s="106"/>
      <c r="URK82" s="106"/>
      <c r="URL82" s="106"/>
      <c r="URM82" s="106"/>
      <c r="URN82" s="106"/>
      <c r="URO82" s="106"/>
      <c r="URP82" s="106"/>
      <c r="URQ82" s="106"/>
      <c r="URR82" s="106"/>
      <c r="URS82" s="106"/>
      <c r="URT82" s="106"/>
      <c r="URU82" s="106"/>
      <c r="URV82" s="106"/>
      <c r="URW82" s="106"/>
      <c r="URX82" s="106"/>
      <c r="URY82" s="106"/>
      <c r="URZ82" s="106"/>
      <c r="USA82" s="106"/>
      <c r="USB82" s="106"/>
      <c r="USC82" s="106"/>
      <c r="USD82" s="106"/>
      <c r="USE82" s="106"/>
      <c r="USF82" s="106"/>
      <c r="USG82" s="106"/>
      <c r="USH82" s="106"/>
      <c r="USI82" s="106"/>
      <c r="USJ82" s="106"/>
      <c r="USK82" s="106"/>
      <c r="USL82" s="106"/>
      <c r="USM82" s="106"/>
      <c r="USN82" s="106"/>
      <c r="USO82" s="106"/>
      <c r="USP82" s="106"/>
      <c r="USQ82" s="106"/>
      <c r="USR82" s="106"/>
      <c r="USS82" s="106"/>
      <c r="UST82" s="106"/>
      <c r="USU82" s="106"/>
      <c r="USV82" s="106"/>
      <c r="USW82" s="106"/>
      <c r="USX82" s="106"/>
      <c r="USY82" s="106"/>
      <c r="USZ82" s="106"/>
      <c r="UTA82" s="106"/>
      <c r="UTB82" s="106"/>
      <c r="UTC82" s="106"/>
      <c r="UTD82" s="106"/>
      <c r="UTE82" s="106"/>
      <c r="UTF82" s="106"/>
      <c r="UTG82" s="106"/>
      <c r="UTH82" s="106"/>
      <c r="UTI82" s="106"/>
      <c r="UTJ82" s="106"/>
      <c r="UTK82" s="106"/>
      <c r="UTL82" s="106"/>
      <c r="UTM82" s="106"/>
      <c r="UTN82" s="106"/>
      <c r="UTO82" s="106"/>
      <c r="UTP82" s="106"/>
      <c r="UTQ82" s="106"/>
      <c r="UTR82" s="106"/>
      <c r="UTS82" s="106"/>
      <c r="UTT82" s="106"/>
      <c r="UTU82" s="106"/>
      <c r="UTV82" s="106"/>
      <c r="UTW82" s="106"/>
      <c r="UTX82" s="106"/>
      <c r="UTY82" s="106"/>
      <c r="UTZ82" s="106"/>
      <c r="UUA82" s="106"/>
      <c r="UUB82" s="106"/>
      <c r="UUC82" s="106"/>
      <c r="UUD82" s="106"/>
      <c r="UUE82" s="106"/>
      <c r="UUF82" s="106"/>
      <c r="UUG82" s="106"/>
      <c r="UUH82" s="106"/>
      <c r="UUI82" s="106"/>
      <c r="UUJ82" s="106"/>
      <c r="UUK82" s="106"/>
      <c r="UUL82" s="106"/>
      <c r="UUM82" s="106"/>
      <c r="UUN82" s="106"/>
      <c r="UUO82" s="106"/>
      <c r="UUP82" s="106"/>
      <c r="UUQ82" s="106"/>
      <c r="UUR82" s="106"/>
      <c r="UUS82" s="106"/>
      <c r="UUT82" s="106"/>
      <c r="UUU82" s="106"/>
      <c r="UUV82" s="106"/>
      <c r="UUW82" s="106"/>
      <c r="UUX82" s="106"/>
      <c r="UUY82" s="106"/>
      <c r="UUZ82" s="106"/>
      <c r="UVA82" s="106"/>
      <c r="UVB82" s="106"/>
      <c r="UVC82" s="106"/>
      <c r="UVD82" s="106"/>
      <c r="UVE82" s="106"/>
      <c r="UVF82" s="106"/>
      <c r="UVG82" s="106"/>
      <c r="UVH82" s="106"/>
      <c r="UVI82" s="106"/>
      <c r="UVJ82" s="106"/>
      <c r="UVK82" s="106"/>
      <c r="UVL82" s="106"/>
      <c r="UVM82" s="106"/>
      <c r="UVN82" s="106"/>
      <c r="UVO82" s="106"/>
      <c r="UVP82" s="106"/>
      <c r="UVQ82" s="106"/>
      <c r="UVR82" s="106"/>
      <c r="UVS82" s="106"/>
      <c r="UVT82" s="106"/>
      <c r="UVU82" s="106"/>
      <c r="UVV82" s="106"/>
      <c r="UVW82" s="106"/>
      <c r="UVX82" s="106"/>
      <c r="UVY82" s="106"/>
      <c r="UVZ82" s="106"/>
      <c r="UWA82" s="106"/>
      <c r="UWB82" s="106"/>
      <c r="UWC82" s="106"/>
      <c r="UWD82" s="106"/>
      <c r="UWE82" s="106"/>
      <c r="UWF82" s="106"/>
      <c r="UWG82" s="106"/>
      <c r="UWH82" s="106"/>
      <c r="UWI82" s="106"/>
      <c r="UWJ82" s="106"/>
      <c r="UWK82" s="106"/>
      <c r="UWL82" s="106"/>
      <c r="UWM82" s="106"/>
      <c r="UWN82" s="106"/>
      <c r="UWO82" s="106"/>
      <c r="UWP82" s="106"/>
      <c r="UWQ82" s="106"/>
      <c r="UWR82" s="106"/>
      <c r="UWS82" s="106"/>
      <c r="UWT82" s="106"/>
      <c r="UWU82" s="106"/>
      <c r="UWV82" s="106"/>
      <c r="UWW82" s="106"/>
      <c r="UWX82" s="106"/>
      <c r="UWY82" s="106"/>
      <c r="UWZ82" s="106"/>
      <c r="UXA82" s="106"/>
      <c r="UXB82" s="106"/>
      <c r="UXC82" s="106"/>
      <c r="UXD82" s="106"/>
      <c r="UXE82" s="106"/>
      <c r="UXF82" s="106"/>
      <c r="UXG82" s="106"/>
      <c r="UXH82" s="106"/>
      <c r="UXI82" s="106"/>
      <c r="UXJ82" s="106"/>
      <c r="UXK82" s="106"/>
      <c r="UXL82" s="106"/>
      <c r="UXM82" s="106"/>
      <c r="UXN82" s="106"/>
      <c r="UXO82" s="106"/>
      <c r="UXP82" s="106"/>
      <c r="UXQ82" s="106"/>
      <c r="UXR82" s="106"/>
      <c r="UXS82" s="106"/>
      <c r="UXT82" s="106"/>
      <c r="UXU82" s="106"/>
      <c r="UXV82" s="106"/>
      <c r="UXW82" s="106"/>
      <c r="UXX82" s="106"/>
      <c r="UXY82" s="106"/>
      <c r="UXZ82" s="106"/>
      <c r="UYA82" s="106"/>
      <c r="UYB82" s="106"/>
      <c r="UYC82" s="106"/>
      <c r="UYD82" s="106"/>
      <c r="UYE82" s="106"/>
      <c r="UYF82" s="106"/>
      <c r="UYG82" s="106"/>
      <c r="UYH82" s="106"/>
      <c r="UYI82" s="106"/>
      <c r="UYJ82" s="106"/>
      <c r="UYK82" s="106"/>
      <c r="UYL82" s="106"/>
      <c r="UYM82" s="106"/>
      <c r="UYN82" s="106"/>
      <c r="UYO82" s="106"/>
      <c r="UYP82" s="106"/>
      <c r="UYQ82" s="106"/>
      <c r="UYR82" s="106"/>
      <c r="UYS82" s="106"/>
      <c r="UYT82" s="106"/>
      <c r="UYU82" s="106"/>
      <c r="UYV82" s="106"/>
      <c r="UYW82" s="106"/>
      <c r="UYX82" s="106"/>
      <c r="UYY82" s="106"/>
      <c r="UYZ82" s="106"/>
      <c r="UZA82" s="106"/>
      <c r="UZB82" s="106"/>
      <c r="UZC82" s="106"/>
      <c r="UZD82" s="106"/>
      <c r="UZE82" s="106"/>
      <c r="UZF82" s="106"/>
      <c r="UZG82" s="106"/>
      <c r="UZH82" s="106"/>
      <c r="UZI82" s="106"/>
      <c r="UZJ82" s="106"/>
      <c r="UZK82" s="106"/>
      <c r="UZL82" s="106"/>
      <c r="UZM82" s="106"/>
      <c r="UZN82" s="106"/>
      <c r="UZO82" s="106"/>
      <c r="UZP82" s="106"/>
      <c r="UZQ82" s="106"/>
      <c r="UZR82" s="106"/>
      <c r="UZS82" s="106"/>
      <c r="UZT82" s="106"/>
      <c r="UZU82" s="106"/>
      <c r="UZV82" s="106"/>
      <c r="UZW82" s="106"/>
      <c r="UZX82" s="106"/>
      <c r="UZY82" s="106"/>
      <c r="UZZ82" s="106"/>
      <c r="VAA82" s="106"/>
      <c r="VAB82" s="106"/>
      <c r="VAC82" s="106"/>
      <c r="VAD82" s="106"/>
      <c r="VAE82" s="106"/>
      <c r="VAF82" s="106"/>
      <c r="VAG82" s="106"/>
      <c r="VAH82" s="106"/>
      <c r="VAI82" s="106"/>
      <c r="VAJ82" s="106"/>
      <c r="VAK82" s="106"/>
      <c r="VAL82" s="106"/>
      <c r="VAM82" s="106"/>
      <c r="VAN82" s="106"/>
      <c r="VAO82" s="106"/>
      <c r="VAP82" s="106"/>
      <c r="VAQ82" s="106"/>
      <c r="VAR82" s="106"/>
      <c r="VAS82" s="106"/>
      <c r="VAT82" s="106"/>
      <c r="VAU82" s="106"/>
      <c r="VAV82" s="106"/>
      <c r="VAW82" s="106"/>
      <c r="VAX82" s="106"/>
      <c r="VAY82" s="106"/>
      <c r="VAZ82" s="106"/>
      <c r="VBA82" s="106"/>
      <c r="VBB82" s="106"/>
      <c r="VBC82" s="106"/>
      <c r="VBD82" s="106"/>
      <c r="VBE82" s="106"/>
      <c r="VBF82" s="106"/>
      <c r="VBG82" s="106"/>
      <c r="VBH82" s="106"/>
      <c r="VBI82" s="106"/>
      <c r="VBJ82" s="106"/>
      <c r="VBK82" s="106"/>
      <c r="VBL82" s="106"/>
      <c r="VBM82" s="106"/>
      <c r="VBN82" s="106"/>
      <c r="VBO82" s="106"/>
      <c r="VBP82" s="106"/>
      <c r="VBQ82" s="106"/>
      <c r="VBR82" s="106"/>
      <c r="VBS82" s="106"/>
      <c r="VBT82" s="106"/>
      <c r="VBU82" s="106"/>
      <c r="VBV82" s="106"/>
      <c r="VBW82" s="106"/>
      <c r="VBX82" s="106"/>
      <c r="VBY82" s="106"/>
      <c r="VBZ82" s="106"/>
      <c r="VCA82" s="106"/>
      <c r="VCB82" s="106"/>
      <c r="VCC82" s="106"/>
      <c r="VCD82" s="106"/>
      <c r="VCE82" s="106"/>
      <c r="VCF82" s="106"/>
      <c r="VCG82" s="106"/>
      <c r="VCH82" s="106"/>
      <c r="VCI82" s="106"/>
      <c r="VCJ82" s="106"/>
      <c r="VCK82" s="106"/>
      <c r="VCL82" s="106"/>
      <c r="VCM82" s="106"/>
      <c r="VCN82" s="106"/>
      <c r="VCO82" s="106"/>
      <c r="VCP82" s="106"/>
      <c r="VCQ82" s="106"/>
      <c r="VCR82" s="106"/>
      <c r="VCS82" s="106"/>
      <c r="VCT82" s="106"/>
      <c r="VCU82" s="106"/>
      <c r="VCV82" s="106"/>
      <c r="VCW82" s="106"/>
      <c r="VCX82" s="106"/>
      <c r="VCY82" s="106"/>
      <c r="VCZ82" s="106"/>
      <c r="VDA82" s="106"/>
      <c r="VDB82" s="106"/>
      <c r="VDC82" s="106"/>
      <c r="VDD82" s="106"/>
      <c r="VDE82" s="106"/>
      <c r="VDF82" s="106"/>
      <c r="VDG82" s="106"/>
      <c r="VDH82" s="106"/>
      <c r="VDI82" s="106"/>
      <c r="VDJ82" s="106"/>
      <c r="VDK82" s="106"/>
      <c r="VDL82" s="106"/>
      <c r="VDM82" s="106"/>
      <c r="VDN82" s="106"/>
      <c r="VDO82" s="106"/>
      <c r="VDP82" s="106"/>
      <c r="VDQ82" s="106"/>
      <c r="VDR82" s="106"/>
      <c r="VDS82" s="106"/>
      <c r="VDT82" s="106"/>
      <c r="VDU82" s="106"/>
      <c r="VDV82" s="106"/>
      <c r="VDW82" s="106"/>
      <c r="VDX82" s="106"/>
      <c r="VDY82" s="106"/>
      <c r="VDZ82" s="106"/>
      <c r="VEA82" s="106"/>
      <c r="VEB82" s="106"/>
      <c r="VEC82" s="106"/>
      <c r="VED82" s="106"/>
      <c r="VEE82" s="106"/>
      <c r="VEF82" s="106"/>
      <c r="VEG82" s="106"/>
      <c r="VEH82" s="106"/>
      <c r="VEI82" s="106"/>
      <c r="VEJ82" s="106"/>
      <c r="VEK82" s="106"/>
      <c r="VEL82" s="106"/>
      <c r="VEM82" s="106"/>
      <c r="VEN82" s="106"/>
      <c r="VEO82" s="106"/>
      <c r="VEP82" s="106"/>
      <c r="VEQ82" s="106"/>
      <c r="VER82" s="106"/>
      <c r="VES82" s="106"/>
      <c r="VET82" s="106"/>
      <c r="VEU82" s="106"/>
      <c r="VEV82" s="106"/>
      <c r="VEW82" s="106"/>
      <c r="VEX82" s="106"/>
      <c r="VEY82" s="106"/>
      <c r="VEZ82" s="106"/>
      <c r="VFA82" s="106"/>
      <c r="VFB82" s="106"/>
      <c r="VFC82" s="106"/>
      <c r="VFD82" s="106"/>
      <c r="VFE82" s="106"/>
      <c r="VFF82" s="106"/>
      <c r="VFG82" s="106"/>
      <c r="VFH82" s="106"/>
      <c r="VFI82" s="106"/>
      <c r="VFJ82" s="106"/>
      <c r="VFK82" s="106"/>
      <c r="VFL82" s="106"/>
      <c r="VFM82" s="106"/>
      <c r="VFN82" s="106"/>
      <c r="VFO82" s="106"/>
      <c r="VFP82" s="106"/>
      <c r="VFQ82" s="106"/>
      <c r="VFR82" s="106"/>
      <c r="VFS82" s="106"/>
      <c r="VFT82" s="106"/>
      <c r="VFU82" s="106"/>
      <c r="VFV82" s="106"/>
      <c r="VFW82" s="106"/>
      <c r="VFX82" s="106"/>
      <c r="VFY82" s="106"/>
      <c r="VFZ82" s="106"/>
      <c r="VGA82" s="106"/>
      <c r="VGB82" s="106"/>
      <c r="VGC82" s="106"/>
      <c r="VGD82" s="106"/>
      <c r="VGE82" s="106"/>
      <c r="VGF82" s="106"/>
      <c r="VGG82" s="106"/>
      <c r="VGH82" s="106"/>
      <c r="VGI82" s="106"/>
      <c r="VGJ82" s="106"/>
      <c r="VGK82" s="106"/>
      <c r="VGL82" s="106"/>
      <c r="VGM82" s="106"/>
      <c r="VGN82" s="106"/>
      <c r="VGO82" s="106"/>
      <c r="VGP82" s="106"/>
      <c r="VGQ82" s="106"/>
      <c r="VGR82" s="106"/>
      <c r="VGS82" s="106"/>
      <c r="VGT82" s="106"/>
      <c r="VGU82" s="106"/>
      <c r="VGV82" s="106"/>
      <c r="VGW82" s="106"/>
      <c r="VGX82" s="106"/>
      <c r="VGY82" s="106"/>
      <c r="VGZ82" s="106"/>
      <c r="VHA82" s="106"/>
      <c r="VHB82" s="106"/>
      <c r="VHC82" s="106"/>
      <c r="VHD82" s="106"/>
      <c r="VHE82" s="106"/>
      <c r="VHF82" s="106"/>
      <c r="VHG82" s="106"/>
      <c r="VHH82" s="106"/>
      <c r="VHI82" s="106"/>
      <c r="VHJ82" s="106"/>
      <c r="VHK82" s="106"/>
      <c r="VHL82" s="106"/>
      <c r="VHM82" s="106"/>
      <c r="VHN82" s="106"/>
      <c r="VHO82" s="106"/>
      <c r="VHP82" s="106"/>
      <c r="VHQ82" s="106"/>
      <c r="VHR82" s="106"/>
      <c r="VHS82" s="106"/>
      <c r="VHT82" s="106"/>
      <c r="VHU82" s="106"/>
      <c r="VHV82" s="106"/>
      <c r="VHW82" s="106"/>
      <c r="VHX82" s="106"/>
      <c r="VHY82" s="106"/>
      <c r="VHZ82" s="106"/>
      <c r="VIA82" s="106"/>
      <c r="VIB82" s="106"/>
      <c r="VIC82" s="106"/>
      <c r="VID82" s="106"/>
      <c r="VIE82" s="106"/>
      <c r="VIF82" s="106"/>
      <c r="VIG82" s="106"/>
      <c r="VIH82" s="106"/>
      <c r="VII82" s="106"/>
      <c r="VIJ82" s="106"/>
      <c r="VIK82" s="106"/>
      <c r="VIL82" s="106"/>
      <c r="VIM82" s="106"/>
      <c r="VIN82" s="106"/>
      <c r="VIO82" s="106"/>
      <c r="VIP82" s="106"/>
      <c r="VIQ82" s="106"/>
      <c r="VIR82" s="106"/>
      <c r="VIS82" s="106"/>
      <c r="VIT82" s="106"/>
      <c r="VIU82" s="106"/>
      <c r="VIV82" s="106"/>
      <c r="VIW82" s="106"/>
      <c r="VIX82" s="106"/>
      <c r="VIY82" s="106"/>
      <c r="VIZ82" s="106"/>
      <c r="VJA82" s="106"/>
      <c r="VJB82" s="106"/>
      <c r="VJC82" s="106"/>
      <c r="VJD82" s="106"/>
      <c r="VJE82" s="106"/>
      <c r="VJF82" s="106"/>
      <c r="VJG82" s="106"/>
      <c r="VJH82" s="106"/>
      <c r="VJI82" s="106"/>
      <c r="VJJ82" s="106"/>
      <c r="VJK82" s="106"/>
      <c r="VJL82" s="106"/>
      <c r="VJM82" s="106"/>
      <c r="VJN82" s="106"/>
      <c r="VJO82" s="106"/>
      <c r="VJP82" s="106"/>
      <c r="VJQ82" s="106"/>
      <c r="VJR82" s="106"/>
      <c r="VJS82" s="106"/>
      <c r="VJT82" s="106"/>
      <c r="VJU82" s="106"/>
      <c r="VJV82" s="106"/>
      <c r="VJW82" s="106"/>
      <c r="VJX82" s="106"/>
      <c r="VJY82" s="106"/>
      <c r="VJZ82" s="106"/>
      <c r="VKA82" s="106"/>
      <c r="VKB82" s="106"/>
      <c r="VKC82" s="106"/>
      <c r="VKD82" s="106"/>
      <c r="VKE82" s="106"/>
      <c r="VKF82" s="106"/>
      <c r="VKG82" s="106"/>
      <c r="VKH82" s="106"/>
      <c r="VKI82" s="106"/>
      <c r="VKJ82" s="106"/>
      <c r="VKK82" s="106"/>
      <c r="VKL82" s="106"/>
      <c r="VKM82" s="106"/>
      <c r="VKN82" s="106"/>
      <c r="VKO82" s="106"/>
      <c r="VKP82" s="106"/>
      <c r="VKQ82" s="106"/>
      <c r="VKR82" s="106"/>
      <c r="VKS82" s="106"/>
      <c r="VKT82" s="106"/>
      <c r="VKU82" s="106"/>
      <c r="VKV82" s="106"/>
      <c r="VKW82" s="106"/>
      <c r="VKX82" s="106"/>
      <c r="VKY82" s="106"/>
      <c r="VKZ82" s="106"/>
      <c r="VLA82" s="106"/>
      <c r="VLB82" s="106"/>
      <c r="VLC82" s="106"/>
      <c r="VLD82" s="106"/>
      <c r="VLE82" s="106"/>
      <c r="VLF82" s="106"/>
      <c r="VLG82" s="106"/>
      <c r="VLH82" s="106"/>
      <c r="VLI82" s="106"/>
      <c r="VLJ82" s="106"/>
      <c r="VLK82" s="106"/>
      <c r="VLL82" s="106"/>
      <c r="VLM82" s="106"/>
      <c r="VLN82" s="106"/>
      <c r="VLO82" s="106"/>
      <c r="VLP82" s="106"/>
      <c r="VLQ82" s="106"/>
      <c r="VLR82" s="106"/>
      <c r="VLS82" s="106"/>
      <c r="VLT82" s="106"/>
      <c r="VLU82" s="106"/>
      <c r="VLV82" s="106"/>
      <c r="VLW82" s="106"/>
      <c r="VLX82" s="106"/>
      <c r="VLY82" s="106"/>
      <c r="VLZ82" s="106"/>
      <c r="VMA82" s="106"/>
      <c r="VMB82" s="106"/>
      <c r="VMC82" s="106"/>
      <c r="VMD82" s="106"/>
      <c r="VME82" s="106"/>
      <c r="VMF82" s="106"/>
      <c r="VMG82" s="106"/>
      <c r="VMH82" s="106"/>
      <c r="VMI82" s="106"/>
      <c r="VMJ82" s="106"/>
      <c r="VMK82" s="106"/>
      <c r="VML82" s="106"/>
      <c r="VMM82" s="106"/>
      <c r="VMN82" s="106"/>
      <c r="VMO82" s="106"/>
      <c r="VMP82" s="106"/>
      <c r="VMQ82" s="106"/>
      <c r="VMR82" s="106"/>
      <c r="VMS82" s="106"/>
      <c r="VMT82" s="106"/>
      <c r="VMU82" s="106"/>
      <c r="VMV82" s="106"/>
      <c r="VMW82" s="106"/>
      <c r="VMX82" s="106"/>
      <c r="VMY82" s="106"/>
      <c r="VMZ82" s="106"/>
      <c r="VNA82" s="106"/>
      <c r="VNB82" s="106"/>
      <c r="VNC82" s="106"/>
      <c r="VND82" s="106"/>
      <c r="VNE82" s="106"/>
      <c r="VNF82" s="106"/>
      <c r="VNG82" s="106"/>
      <c r="VNH82" s="106"/>
      <c r="VNI82" s="106"/>
      <c r="VNJ82" s="106"/>
      <c r="VNK82" s="106"/>
      <c r="VNL82" s="106"/>
      <c r="VNM82" s="106"/>
      <c r="VNN82" s="106"/>
      <c r="VNO82" s="106"/>
      <c r="VNP82" s="106"/>
      <c r="VNQ82" s="106"/>
      <c r="VNR82" s="106"/>
      <c r="VNS82" s="106"/>
      <c r="VNT82" s="106"/>
      <c r="VNU82" s="106"/>
      <c r="VNV82" s="106"/>
      <c r="VNW82" s="106"/>
      <c r="VNX82" s="106"/>
      <c r="VNY82" s="106"/>
      <c r="VNZ82" s="106"/>
      <c r="VOA82" s="106"/>
      <c r="VOB82" s="106"/>
      <c r="VOC82" s="106"/>
      <c r="VOD82" s="106"/>
      <c r="VOE82" s="106"/>
      <c r="VOF82" s="106"/>
      <c r="VOG82" s="106"/>
      <c r="VOH82" s="106"/>
      <c r="VOI82" s="106"/>
      <c r="VOJ82" s="106"/>
      <c r="VOK82" s="106"/>
      <c r="VOL82" s="106"/>
      <c r="VOM82" s="106"/>
      <c r="VON82" s="106"/>
      <c r="VOO82" s="106"/>
      <c r="VOP82" s="106"/>
      <c r="VOQ82" s="106"/>
      <c r="VOR82" s="106"/>
      <c r="VOS82" s="106"/>
      <c r="VOT82" s="106"/>
      <c r="VOU82" s="106"/>
      <c r="VOV82" s="106"/>
      <c r="VOW82" s="106"/>
      <c r="VOX82" s="106"/>
      <c r="VOY82" s="106"/>
      <c r="VOZ82" s="106"/>
      <c r="VPA82" s="106"/>
      <c r="VPB82" s="106"/>
      <c r="VPC82" s="106"/>
      <c r="VPD82" s="106"/>
      <c r="VPE82" s="106"/>
      <c r="VPF82" s="106"/>
      <c r="VPG82" s="106"/>
      <c r="VPH82" s="106"/>
      <c r="VPI82" s="106"/>
      <c r="VPJ82" s="106"/>
      <c r="VPK82" s="106"/>
      <c r="VPL82" s="106"/>
      <c r="VPM82" s="106"/>
      <c r="VPN82" s="106"/>
      <c r="VPO82" s="106"/>
      <c r="VPP82" s="106"/>
      <c r="VPQ82" s="106"/>
      <c r="VPR82" s="106"/>
      <c r="VPS82" s="106"/>
      <c r="VPT82" s="106"/>
      <c r="VPU82" s="106"/>
      <c r="VPV82" s="106"/>
      <c r="VPW82" s="106"/>
      <c r="VPX82" s="106"/>
      <c r="VPY82" s="106"/>
      <c r="VPZ82" s="106"/>
      <c r="VQA82" s="106"/>
      <c r="VQB82" s="106"/>
      <c r="VQC82" s="106"/>
      <c r="VQD82" s="106"/>
      <c r="VQE82" s="106"/>
      <c r="VQF82" s="106"/>
      <c r="VQG82" s="106"/>
      <c r="VQH82" s="106"/>
      <c r="VQI82" s="106"/>
      <c r="VQJ82" s="106"/>
      <c r="VQK82" s="106"/>
      <c r="VQL82" s="106"/>
      <c r="VQM82" s="106"/>
      <c r="VQN82" s="106"/>
      <c r="VQO82" s="106"/>
      <c r="VQP82" s="106"/>
      <c r="VQQ82" s="106"/>
      <c r="VQR82" s="106"/>
      <c r="VQS82" s="106"/>
      <c r="VQT82" s="106"/>
      <c r="VQU82" s="106"/>
      <c r="VQV82" s="106"/>
      <c r="VQW82" s="106"/>
      <c r="VQX82" s="106"/>
      <c r="VQY82" s="106"/>
      <c r="VQZ82" s="106"/>
      <c r="VRA82" s="106"/>
      <c r="VRB82" s="106"/>
      <c r="VRC82" s="106"/>
      <c r="VRD82" s="106"/>
      <c r="VRE82" s="106"/>
      <c r="VRF82" s="106"/>
      <c r="VRG82" s="106"/>
      <c r="VRH82" s="106"/>
      <c r="VRI82" s="106"/>
      <c r="VRJ82" s="106"/>
      <c r="VRK82" s="106"/>
      <c r="VRL82" s="106"/>
      <c r="VRM82" s="106"/>
      <c r="VRN82" s="106"/>
      <c r="VRO82" s="106"/>
      <c r="VRP82" s="106"/>
      <c r="VRQ82" s="106"/>
      <c r="VRR82" s="106"/>
      <c r="VRS82" s="106"/>
      <c r="VRT82" s="106"/>
      <c r="VRU82" s="106"/>
      <c r="VRV82" s="106"/>
      <c r="VRW82" s="106"/>
      <c r="VRX82" s="106"/>
      <c r="VRY82" s="106"/>
      <c r="VRZ82" s="106"/>
      <c r="VSA82" s="106"/>
      <c r="VSB82" s="106"/>
      <c r="VSC82" s="106"/>
      <c r="VSD82" s="106"/>
      <c r="VSE82" s="106"/>
      <c r="VSF82" s="106"/>
      <c r="VSG82" s="106"/>
      <c r="VSH82" s="106"/>
      <c r="VSI82" s="106"/>
      <c r="VSJ82" s="106"/>
      <c r="VSK82" s="106"/>
      <c r="VSL82" s="106"/>
      <c r="VSM82" s="106"/>
      <c r="VSN82" s="106"/>
      <c r="VSO82" s="106"/>
      <c r="VSP82" s="106"/>
      <c r="VSQ82" s="106"/>
      <c r="VSR82" s="106"/>
      <c r="VSS82" s="106"/>
      <c r="VST82" s="106"/>
      <c r="VSU82" s="106"/>
      <c r="VSV82" s="106"/>
      <c r="VSW82" s="106"/>
      <c r="VSX82" s="106"/>
      <c r="VSY82" s="106"/>
      <c r="VSZ82" s="106"/>
      <c r="VTA82" s="106"/>
      <c r="VTB82" s="106"/>
      <c r="VTC82" s="106"/>
      <c r="VTD82" s="106"/>
      <c r="VTE82" s="106"/>
      <c r="VTF82" s="106"/>
      <c r="VTG82" s="106"/>
      <c r="VTH82" s="106"/>
      <c r="VTI82" s="106"/>
      <c r="VTJ82" s="106"/>
      <c r="VTK82" s="106"/>
      <c r="VTL82" s="106"/>
      <c r="VTM82" s="106"/>
      <c r="VTN82" s="106"/>
      <c r="VTO82" s="106"/>
      <c r="VTP82" s="106"/>
      <c r="VTQ82" s="106"/>
      <c r="VTR82" s="106"/>
      <c r="VTS82" s="106"/>
      <c r="VTT82" s="106"/>
      <c r="VTU82" s="106"/>
      <c r="VTV82" s="106"/>
      <c r="VTW82" s="106"/>
      <c r="VTX82" s="106"/>
      <c r="VTY82" s="106"/>
      <c r="VTZ82" s="106"/>
      <c r="VUA82" s="106"/>
      <c r="VUB82" s="106"/>
      <c r="VUC82" s="106"/>
      <c r="VUD82" s="106"/>
      <c r="VUE82" s="106"/>
      <c r="VUF82" s="106"/>
      <c r="VUG82" s="106"/>
      <c r="VUH82" s="106"/>
      <c r="VUI82" s="106"/>
      <c r="VUJ82" s="106"/>
      <c r="VUK82" s="106"/>
      <c r="VUL82" s="106"/>
      <c r="VUM82" s="106"/>
      <c r="VUN82" s="106"/>
      <c r="VUO82" s="106"/>
      <c r="VUP82" s="106"/>
      <c r="VUQ82" s="106"/>
      <c r="VUR82" s="106"/>
      <c r="VUS82" s="106"/>
      <c r="VUT82" s="106"/>
      <c r="VUU82" s="106"/>
      <c r="VUV82" s="106"/>
      <c r="VUW82" s="106"/>
      <c r="VUX82" s="106"/>
      <c r="VUY82" s="106"/>
      <c r="VUZ82" s="106"/>
      <c r="VVA82" s="106"/>
      <c r="VVB82" s="106"/>
      <c r="VVC82" s="106"/>
      <c r="VVD82" s="106"/>
      <c r="VVE82" s="106"/>
      <c r="VVF82" s="106"/>
      <c r="VVG82" s="106"/>
      <c r="VVH82" s="106"/>
      <c r="VVI82" s="106"/>
      <c r="VVJ82" s="106"/>
      <c r="VVK82" s="106"/>
      <c r="VVL82" s="106"/>
      <c r="VVM82" s="106"/>
      <c r="VVN82" s="106"/>
      <c r="VVO82" s="106"/>
      <c r="VVP82" s="106"/>
      <c r="VVQ82" s="106"/>
      <c r="VVR82" s="106"/>
      <c r="VVS82" s="106"/>
      <c r="VVT82" s="106"/>
      <c r="VVU82" s="106"/>
      <c r="VVV82" s="106"/>
      <c r="VVW82" s="106"/>
      <c r="VVX82" s="106"/>
      <c r="VVY82" s="106"/>
      <c r="VVZ82" s="106"/>
      <c r="VWA82" s="106"/>
      <c r="VWB82" s="106"/>
      <c r="VWC82" s="106"/>
      <c r="VWD82" s="106"/>
      <c r="VWE82" s="106"/>
      <c r="VWF82" s="106"/>
      <c r="VWG82" s="106"/>
      <c r="VWH82" s="106"/>
      <c r="VWI82" s="106"/>
      <c r="VWJ82" s="106"/>
      <c r="VWK82" s="106"/>
      <c r="VWL82" s="106"/>
      <c r="VWM82" s="106"/>
      <c r="VWN82" s="106"/>
      <c r="VWO82" s="106"/>
      <c r="VWP82" s="106"/>
      <c r="VWQ82" s="106"/>
      <c r="VWR82" s="106"/>
      <c r="VWS82" s="106"/>
      <c r="VWT82" s="106"/>
      <c r="VWU82" s="106"/>
      <c r="VWV82" s="106"/>
      <c r="VWW82" s="106"/>
      <c r="VWX82" s="106"/>
      <c r="VWY82" s="106"/>
      <c r="VWZ82" s="106"/>
      <c r="VXA82" s="106"/>
      <c r="VXB82" s="106"/>
      <c r="VXC82" s="106"/>
      <c r="VXD82" s="106"/>
      <c r="VXE82" s="106"/>
      <c r="VXF82" s="106"/>
      <c r="VXG82" s="106"/>
      <c r="VXH82" s="106"/>
      <c r="VXI82" s="106"/>
      <c r="VXJ82" s="106"/>
      <c r="VXK82" s="106"/>
      <c r="VXL82" s="106"/>
      <c r="VXM82" s="106"/>
      <c r="VXN82" s="106"/>
      <c r="VXO82" s="106"/>
      <c r="VXP82" s="106"/>
      <c r="VXQ82" s="106"/>
      <c r="VXR82" s="106"/>
      <c r="VXS82" s="106"/>
      <c r="VXT82" s="106"/>
      <c r="VXU82" s="106"/>
      <c r="VXV82" s="106"/>
      <c r="VXW82" s="106"/>
      <c r="VXX82" s="106"/>
      <c r="VXY82" s="106"/>
      <c r="VXZ82" s="106"/>
      <c r="VYA82" s="106"/>
      <c r="VYB82" s="106"/>
      <c r="VYC82" s="106"/>
      <c r="VYD82" s="106"/>
      <c r="VYE82" s="106"/>
      <c r="VYF82" s="106"/>
      <c r="VYG82" s="106"/>
      <c r="VYH82" s="106"/>
      <c r="VYI82" s="106"/>
      <c r="VYJ82" s="106"/>
      <c r="VYK82" s="106"/>
      <c r="VYL82" s="106"/>
      <c r="VYM82" s="106"/>
      <c r="VYN82" s="106"/>
      <c r="VYO82" s="106"/>
      <c r="VYP82" s="106"/>
      <c r="VYQ82" s="106"/>
      <c r="VYR82" s="106"/>
      <c r="VYS82" s="106"/>
      <c r="VYT82" s="106"/>
      <c r="VYU82" s="106"/>
      <c r="VYV82" s="106"/>
      <c r="VYW82" s="106"/>
      <c r="VYX82" s="106"/>
      <c r="VYY82" s="106"/>
      <c r="VYZ82" s="106"/>
      <c r="VZA82" s="106"/>
      <c r="VZB82" s="106"/>
      <c r="VZC82" s="106"/>
      <c r="VZD82" s="106"/>
      <c r="VZE82" s="106"/>
      <c r="VZF82" s="106"/>
      <c r="VZG82" s="106"/>
      <c r="VZH82" s="106"/>
      <c r="VZI82" s="106"/>
      <c r="VZJ82" s="106"/>
      <c r="VZK82" s="106"/>
      <c r="VZL82" s="106"/>
      <c r="VZM82" s="106"/>
      <c r="VZN82" s="106"/>
      <c r="VZO82" s="106"/>
      <c r="VZP82" s="106"/>
      <c r="VZQ82" s="106"/>
      <c r="VZR82" s="106"/>
      <c r="VZS82" s="106"/>
      <c r="VZT82" s="106"/>
      <c r="VZU82" s="106"/>
      <c r="VZV82" s="106"/>
      <c r="VZW82" s="106"/>
      <c r="VZX82" s="106"/>
      <c r="VZY82" s="106"/>
      <c r="VZZ82" s="106"/>
      <c r="WAA82" s="106"/>
      <c r="WAB82" s="106"/>
      <c r="WAC82" s="106"/>
      <c r="WAD82" s="106"/>
      <c r="WAE82" s="106"/>
      <c r="WAF82" s="106"/>
      <c r="WAG82" s="106"/>
      <c r="WAH82" s="106"/>
      <c r="WAI82" s="106"/>
      <c r="WAJ82" s="106"/>
      <c r="WAK82" s="106"/>
      <c r="WAL82" s="106"/>
      <c r="WAM82" s="106"/>
      <c r="WAN82" s="106"/>
      <c r="WAO82" s="106"/>
      <c r="WAP82" s="106"/>
      <c r="WAQ82" s="106"/>
      <c r="WAR82" s="106"/>
      <c r="WAS82" s="106"/>
      <c r="WAT82" s="106"/>
      <c r="WAU82" s="106"/>
      <c r="WAV82" s="106"/>
      <c r="WAW82" s="106"/>
      <c r="WAX82" s="106"/>
      <c r="WAY82" s="106"/>
      <c r="WAZ82" s="106"/>
      <c r="WBA82" s="106"/>
      <c r="WBB82" s="106"/>
      <c r="WBC82" s="106"/>
      <c r="WBD82" s="106"/>
      <c r="WBE82" s="106"/>
      <c r="WBF82" s="106"/>
      <c r="WBG82" s="106"/>
      <c r="WBH82" s="106"/>
      <c r="WBI82" s="106"/>
      <c r="WBJ82" s="106"/>
      <c r="WBK82" s="106"/>
      <c r="WBL82" s="106"/>
      <c r="WBM82" s="106"/>
      <c r="WBN82" s="106"/>
      <c r="WBO82" s="106"/>
      <c r="WBP82" s="106"/>
      <c r="WBQ82" s="106"/>
      <c r="WBR82" s="106"/>
      <c r="WBS82" s="106"/>
      <c r="WBT82" s="106"/>
      <c r="WBU82" s="106"/>
      <c r="WBV82" s="106"/>
      <c r="WBW82" s="106"/>
      <c r="WBX82" s="106"/>
      <c r="WBY82" s="106"/>
      <c r="WBZ82" s="106"/>
      <c r="WCA82" s="106"/>
      <c r="WCB82" s="106"/>
      <c r="WCC82" s="106"/>
      <c r="WCD82" s="106"/>
      <c r="WCE82" s="106"/>
      <c r="WCF82" s="106"/>
      <c r="WCG82" s="106"/>
      <c r="WCH82" s="106"/>
      <c r="WCI82" s="106"/>
      <c r="WCJ82" s="106"/>
      <c r="WCK82" s="106"/>
      <c r="WCL82" s="106"/>
      <c r="WCM82" s="106"/>
      <c r="WCN82" s="106"/>
      <c r="WCO82" s="106"/>
      <c r="WCP82" s="106"/>
      <c r="WCQ82" s="106"/>
      <c r="WCR82" s="106"/>
      <c r="WCS82" s="106"/>
      <c r="WCT82" s="106"/>
      <c r="WCU82" s="106"/>
      <c r="WCV82" s="106"/>
      <c r="WCW82" s="106"/>
      <c r="WCX82" s="106"/>
      <c r="WCY82" s="106"/>
      <c r="WCZ82" s="106"/>
      <c r="WDA82" s="106"/>
      <c r="WDB82" s="106"/>
      <c r="WDC82" s="106"/>
      <c r="WDD82" s="106"/>
      <c r="WDE82" s="106"/>
      <c r="WDF82" s="106"/>
      <c r="WDG82" s="106"/>
      <c r="WDH82" s="106"/>
      <c r="WDI82" s="106"/>
      <c r="WDJ82" s="106"/>
      <c r="WDK82" s="106"/>
      <c r="WDL82" s="106"/>
      <c r="WDM82" s="106"/>
      <c r="WDN82" s="106"/>
      <c r="WDO82" s="106"/>
      <c r="WDP82" s="106"/>
      <c r="WDQ82" s="106"/>
      <c r="WDR82" s="106"/>
      <c r="WDS82" s="106"/>
      <c r="WDT82" s="106"/>
      <c r="WDU82" s="106"/>
      <c r="WDV82" s="106"/>
      <c r="WDW82" s="106"/>
      <c r="WDX82" s="106"/>
      <c r="WDY82" s="106"/>
      <c r="WDZ82" s="106"/>
      <c r="WEA82" s="106"/>
      <c r="WEB82" s="106"/>
      <c r="WEC82" s="106"/>
      <c r="WED82" s="106"/>
      <c r="WEE82" s="106"/>
      <c r="WEF82" s="106"/>
      <c r="WEG82" s="106"/>
      <c r="WEH82" s="106"/>
      <c r="WEI82" s="106"/>
      <c r="WEJ82" s="106"/>
      <c r="WEK82" s="106"/>
      <c r="WEL82" s="106"/>
      <c r="WEM82" s="106"/>
      <c r="WEN82" s="106"/>
      <c r="WEO82" s="106"/>
      <c r="WEP82" s="106"/>
      <c r="WEQ82" s="106"/>
      <c r="WER82" s="106"/>
      <c r="WES82" s="106"/>
      <c r="WET82" s="106"/>
      <c r="WEU82" s="106"/>
      <c r="WEV82" s="106"/>
      <c r="WEW82" s="106"/>
      <c r="WEX82" s="106"/>
      <c r="WEY82" s="106"/>
      <c r="WEZ82" s="106"/>
      <c r="WFA82" s="106"/>
      <c r="WFB82" s="106"/>
      <c r="WFC82" s="106"/>
      <c r="WFD82" s="106"/>
      <c r="WFE82" s="106"/>
      <c r="WFF82" s="106"/>
      <c r="WFG82" s="106"/>
      <c r="WFH82" s="106"/>
      <c r="WFI82" s="106"/>
      <c r="WFJ82" s="106"/>
      <c r="WFK82" s="106"/>
      <c r="WFL82" s="106"/>
      <c r="WFM82" s="106"/>
      <c r="WFN82" s="106"/>
      <c r="WFO82" s="106"/>
      <c r="WFP82" s="106"/>
      <c r="WFQ82" s="106"/>
      <c r="WFR82" s="106"/>
      <c r="WFS82" s="106"/>
      <c r="WFT82" s="106"/>
      <c r="WFU82" s="106"/>
      <c r="WFV82" s="106"/>
      <c r="WFW82" s="106"/>
      <c r="WFX82" s="106"/>
      <c r="WFY82" s="106"/>
      <c r="WFZ82" s="106"/>
      <c r="WGA82" s="106"/>
      <c r="WGB82" s="106"/>
      <c r="WGC82" s="106"/>
      <c r="WGD82" s="106"/>
      <c r="WGE82" s="106"/>
      <c r="WGF82" s="106"/>
      <c r="WGG82" s="106"/>
      <c r="WGH82" s="106"/>
      <c r="WGI82" s="106"/>
      <c r="WGJ82" s="106"/>
      <c r="WGK82" s="106"/>
      <c r="WGL82" s="106"/>
      <c r="WGM82" s="106"/>
      <c r="WGN82" s="106"/>
      <c r="WGO82" s="106"/>
      <c r="WGP82" s="106"/>
      <c r="WGQ82" s="106"/>
      <c r="WGR82" s="106"/>
      <c r="WGS82" s="106"/>
      <c r="WGT82" s="106"/>
      <c r="WGU82" s="106"/>
      <c r="WGV82" s="106"/>
      <c r="WGW82" s="106"/>
      <c r="WGX82" s="106"/>
      <c r="WGY82" s="106"/>
      <c r="WGZ82" s="106"/>
      <c r="WHA82" s="106"/>
      <c r="WHB82" s="106"/>
      <c r="WHC82" s="106"/>
      <c r="WHD82" s="106"/>
      <c r="WHE82" s="106"/>
      <c r="WHF82" s="106"/>
      <c r="WHG82" s="106"/>
      <c r="WHH82" s="106"/>
      <c r="WHI82" s="106"/>
      <c r="WHJ82" s="106"/>
      <c r="WHK82" s="106"/>
      <c r="WHL82" s="106"/>
      <c r="WHM82" s="106"/>
      <c r="WHN82" s="106"/>
      <c r="WHO82" s="106"/>
      <c r="WHP82" s="106"/>
      <c r="WHQ82" s="106"/>
      <c r="WHR82" s="106"/>
      <c r="WHS82" s="106"/>
      <c r="WHT82" s="106"/>
      <c r="WHU82" s="106"/>
      <c r="WHV82" s="106"/>
      <c r="WHW82" s="106"/>
      <c r="WHX82" s="106"/>
      <c r="WHY82" s="106"/>
      <c r="WHZ82" s="106"/>
      <c r="WIA82" s="106"/>
      <c r="WIB82" s="106"/>
      <c r="WIC82" s="106"/>
      <c r="WID82" s="106"/>
      <c r="WIE82" s="106"/>
      <c r="WIF82" s="106"/>
      <c r="WIG82" s="106"/>
      <c r="WIH82" s="106"/>
      <c r="WII82" s="106"/>
      <c r="WIJ82" s="106"/>
      <c r="WIK82" s="106"/>
      <c r="WIL82" s="106"/>
      <c r="WIM82" s="106"/>
      <c r="WIN82" s="106"/>
      <c r="WIO82" s="106"/>
      <c r="WIP82" s="106"/>
      <c r="WIQ82" s="106"/>
      <c r="WIR82" s="106"/>
      <c r="WIS82" s="106"/>
      <c r="WIT82" s="106"/>
      <c r="WIU82" s="106"/>
      <c r="WIV82" s="106"/>
      <c r="WIW82" s="106"/>
      <c r="WIX82" s="106"/>
      <c r="WIY82" s="106"/>
      <c r="WIZ82" s="106"/>
      <c r="WJA82" s="106"/>
      <c r="WJB82" s="106"/>
      <c r="WJC82" s="106"/>
      <c r="WJD82" s="106"/>
      <c r="WJE82" s="106"/>
      <c r="WJF82" s="106"/>
      <c r="WJG82" s="106"/>
      <c r="WJH82" s="106"/>
      <c r="WJI82" s="106"/>
      <c r="WJJ82" s="106"/>
      <c r="WJK82" s="106"/>
      <c r="WJL82" s="106"/>
      <c r="WJM82" s="106"/>
      <c r="WJN82" s="106"/>
      <c r="WJO82" s="106"/>
      <c r="WJP82" s="106"/>
      <c r="WJQ82" s="106"/>
      <c r="WJR82" s="106"/>
      <c r="WJS82" s="106"/>
      <c r="WJT82" s="106"/>
      <c r="WJU82" s="106"/>
      <c r="WJV82" s="106"/>
      <c r="WJW82" s="106"/>
      <c r="WJX82" s="106"/>
      <c r="WJY82" s="106"/>
      <c r="WJZ82" s="106"/>
      <c r="WKA82" s="106"/>
      <c r="WKB82" s="106"/>
      <c r="WKC82" s="106"/>
      <c r="WKD82" s="106"/>
      <c r="WKE82" s="106"/>
      <c r="WKF82" s="106"/>
      <c r="WKG82" s="106"/>
      <c r="WKH82" s="106"/>
      <c r="WKI82" s="106"/>
      <c r="WKJ82" s="106"/>
      <c r="WKK82" s="106"/>
      <c r="WKL82" s="106"/>
      <c r="WKM82" s="106"/>
      <c r="WKN82" s="106"/>
      <c r="WKO82" s="106"/>
      <c r="WKP82" s="106"/>
      <c r="WKQ82" s="106"/>
      <c r="WKR82" s="106"/>
      <c r="WKS82" s="106"/>
      <c r="WKT82" s="106"/>
      <c r="WKU82" s="106"/>
      <c r="WKV82" s="106"/>
      <c r="WKW82" s="106"/>
      <c r="WKX82" s="106"/>
      <c r="WKY82" s="106"/>
      <c r="WKZ82" s="106"/>
      <c r="WLA82" s="106"/>
      <c r="WLB82" s="106"/>
      <c r="WLC82" s="106"/>
      <c r="WLD82" s="106"/>
      <c r="WLE82" s="106"/>
      <c r="WLF82" s="106"/>
      <c r="WLG82" s="106"/>
      <c r="WLH82" s="106"/>
      <c r="WLI82" s="106"/>
      <c r="WLJ82" s="106"/>
      <c r="WLK82" s="106"/>
      <c r="WLL82" s="106"/>
      <c r="WLM82" s="106"/>
      <c r="WLN82" s="106"/>
      <c r="WLO82" s="106"/>
      <c r="WLP82" s="106"/>
      <c r="WLQ82" s="106"/>
      <c r="WLR82" s="106"/>
      <c r="WLS82" s="106"/>
      <c r="WLT82" s="106"/>
      <c r="WLU82" s="106"/>
      <c r="WLV82" s="106"/>
      <c r="WLW82" s="106"/>
      <c r="WLX82" s="106"/>
      <c r="WLY82" s="106"/>
      <c r="WLZ82" s="106"/>
      <c r="WMA82" s="106"/>
      <c r="WMB82" s="106"/>
      <c r="WMC82" s="106"/>
      <c r="WMD82" s="106"/>
      <c r="WME82" s="106"/>
      <c r="WMF82" s="106"/>
      <c r="WMG82" s="106"/>
      <c r="WMH82" s="106"/>
      <c r="WMI82" s="106"/>
      <c r="WMJ82" s="106"/>
      <c r="WMK82" s="106"/>
      <c r="WML82" s="106"/>
      <c r="WMM82" s="106"/>
      <c r="WMN82" s="106"/>
      <c r="WMO82" s="106"/>
      <c r="WMP82" s="106"/>
      <c r="WMQ82" s="106"/>
      <c r="WMR82" s="106"/>
      <c r="WMS82" s="106"/>
      <c r="WMT82" s="106"/>
      <c r="WMU82" s="106"/>
      <c r="WMV82" s="106"/>
      <c r="WMW82" s="106"/>
      <c r="WMX82" s="106"/>
      <c r="WMY82" s="106"/>
      <c r="WMZ82" s="106"/>
      <c r="WNA82" s="106"/>
      <c r="WNB82" s="106"/>
      <c r="WNC82" s="106"/>
      <c r="WND82" s="106"/>
      <c r="WNE82" s="106"/>
      <c r="WNF82" s="106"/>
      <c r="WNG82" s="106"/>
      <c r="WNH82" s="106"/>
      <c r="WNI82" s="106"/>
      <c r="WNJ82" s="106"/>
      <c r="WNK82" s="106"/>
      <c r="WNL82" s="106"/>
      <c r="WNM82" s="106"/>
      <c r="WNN82" s="106"/>
      <c r="WNO82" s="106"/>
      <c r="WNP82" s="106"/>
      <c r="WNQ82" s="106"/>
      <c r="WNR82" s="106"/>
      <c r="WNS82" s="106"/>
      <c r="WNT82" s="106"/>
      <c r="WNU82" s="106"/>
      <c r="WNV82" s="106"/>
      <c r="WNW82" s="106"/>
      <c r="WNX82" s="106"/>
      <c r="WNY82" s="106"/>
      <c r="WNZ82" s="106"/>
      <c r="WOA82" s="106"/>
      <c r="WOB82" s="106"/>
      <c r="WOC82" s="106"/>
      <c r="WOD82" s="106"/>
      <c r="WOE82" s="106"/>
      <c r="WOF82" s="106"/>
      <c r="WOG82" s="106"/>
      <c r="WOH82" s="106"/>
      <c r="WOI82" s="106"/>
      <c r="WOJ82" s="106"/>
      <c r="WOK82" s="106"/>
      <c r="WOL82" s="106"/>
      <c r="WOM82" s="106"/>
      <c r="WON82" s="106"/>
      <c r="WOO82" s="106"/>
      <c r="WOP82" s="106"/>
      <c r="WOQ82" s="106"/>
      <c r="WOR82" s="106"/>
      <c r="WOS82" s="106"/>
      <c r="WOT82" s="106"/>
      <c r="WOU82" s="106"/>
      <c r="WOV82" s="106"/>
      <c r="WOW82" s="106"/>
      <c r="WOX82" s="106"/>
      <c r="WOY82" s="106"/>
      <c r="WOZ82" s="106"/>
      <c r="WPA82" s="106"/>
      <c r="WPB82" s="106"/>
      <c r="WPC82" s="106"/>
      <c r="WPD82" s="106"/>
      <c r="WPE82" s="106"/>
      <c r="WPF82" s="106"/>
      <c r="WPG82" s="106"/>
      <c r="WPH82" s="106"/>
      <c r="WPI82" s="106"/>
      <c r="WPJ82" s="106"/>
      <c r="WPK82" s="106"/>
      <c r="WPL82" s="106"/>
      <c r="WPM82" s="106"/>
      <c r="WPN82" s="106"/>
      <c r="WPO82" s="106"/>
      <c r="WPP82" s="106"/>
      <c r="WPQ82" s="106"/>
      <c r="WPR82" s="106"/>
      <c r="WPS82" s="106"/>
      <c r="WPT82" s="106"/>
      <c r="WPU82" s="106"/>
      <c r="WPV82" s="106"/>
      <c r="WPW82" s="106"/>
      <c r="WPX82" s="106"/>
      <c r="WPY82" s="106"/>
      <c r="WPZ82" s="106"/>
      <c r="WQA82" s="106"/>
      <c r="WQB82" s="106"/>
      <c r="WQC82" s="106"/>
      <c r="WQD82" s="106"/>
      <c r="WQE82" s="106"/>
      <c r="WQF82" s="106"/>
      <c r="WQG82" s="106"/>
      <c r="WQH82" s="106"/>
      <c r="WQI82" s="106"/>
      <c r="WQJ82" s="106"/>
      <c r="WQK82" s="106"/>
      <c r="WQL82" s="106"/>
      <c r="WQM82" s="106"/>
      <c r="WQN82" s="106"/>
      <c r="WQO82" s="106"/>
      <c r="WQP82" s="106"/>
      <c r="WQQ82" s="106"/>
      <c r="WQR82" s="106"/>
      <c r="WQS82" s="106"/>
      <c r="WQT82" s="106"/>
      <c r="WQU82" s="106"/>
      <c r="WQV82" s="106"/>
      <c r="WQW82" s="106"/>
      <c r="WQX82" s="106"/>
      <c r="WQY82" s="106"/>
      <c r="WQZ82" s="106"/>
      <c r="WRA82" s="106"/>
      <c r="WRB82" s="106"/>
      <c r="WRC82" s="106"/>
      <c r="WRD82" s="106"/>
      <c r="WRE82" s="106"/>
      <c r="WRF82" s="106"/>
      <c r="WRG82" s="106"/>
      <c r="WRH82" s="106"/>
      <c r="WRI82" s="106"/>
      <c r="WRJ82" s="106"/>
      <c r="WRK82" s="106"/>
      <c r="WRL82" s="106"/>
      <c r="WRM82" s="106"/>
      <c r="WRN82" s="106"/>
      <c r="WRO82" s="106"/>
      <c r="WRP82" s="106"/>
      <c r="WRQ82" s="106"/>
      <c r="WRR82" s="106"/>
      <c r="WRS82" s="106"/>
      <c r="WRT82" s="106"/>
      <c r="WRU82" s="106"/>
      <c r="WRV82" s="106"/>
      <c r="WRW82" s="106"/>
      <c r="WRX82" s="106"/>
      <c r="WRY82" s="106"/>
      <c r="WRZ82" s="106"/>
      <c r="WSA82" s="106"/>
      <c r="WSB82" s="106"/>
      <c r="WSC82" s="106"/>
      <c r="WSD82" s="106"/>
      <c r="WSE82" s="106"/>
      <c r="WSF82" s="106"/>
      <c r="WSG82" s="106"/>
      <c r="WSH82" s="106"/>
      <c r="WSI82" s="106"/>
      <c r="WSJ82" s="106"/>
      <c r="WSK82" s="106"/>
      <c r="WSL82" s="106"/>
      <c r="WSM82" s="106"/>
      <c r="WSN82" s="106"/>
      <c r="WSO82" s="106"/>
      <c r="WSP82" s="106"/>
      <c r="WSQ82" s="106"/>
      <c r="WSR82" s="106"/>
      <c r="WSS82" s="106"/>
      <c r="WST82" s="106"/>
      <c r="WSU82" s="106"/>
      <c r="WSV82" s="106"/>
      <c r="WSW82" s="106"/>
      <c r="WSX82" s="106"/>
      <c r="WSY82" s="106"/>
      <c r="WSZ82" s="106"/>
      <c r="WTA82" s="106"/>
      <c r="WTB82" s="106"/>
      <c r="WTC82" s="106"/>
      <c r="WTD82" s="106"/>
      <c r="WTE82" s="106"/>
      <c r="WTF82" s="106"/>
      <c r="WTG82" s="106"/>
      <c r="WTH82" s="106"/>
      <c r="WTI82" s="106"/>
      <c r="WTJ82" s="106"/>
      <c r="WTK82" s="106"/>
      <c r="WTL82" s="106"/>
      <c r="WTM82" s="106"/>
      <c r="WTN82" s="106"/>
      <c r="WTO82" s="106"/>
      <c r="WTP82" s="106"/>
      <c r="WTQ82" s="106"/>
      <c r="WTR82" s="106"/>
      <c r="WTS82" s="106"/>
      <c r="WTT82" s="106"/>
      <c r="WTU82" s="106"/>
      <c r="WTV82" s="106"/>
      <c r="WTW82" s="106"/>
      <c r="WTX82" s="106"/>
      <c r="WTY82" s="106"/>
      <c r="WTZ82" s="106"/>
      <c r="WUA82" s="106"/>
      <c r="WUB82" s="106"/>
      <c r="WUC82" s="106"/>
      <c r="WUD82" s="106"/>
      <c r="WUE82" s="106"/>
      <c r="WUF82" s="106"/>
      <c r="WUG82" s="106"/>
      <c r="WUH82" s="106"/>
      <c r="WUI82" s="106"/>
      <c r="WUJ82" s="106"/>
      <c r="WUK82" s="106"/>
      <c r="WUL82" s="106"/>
      <c r="WUM82" s="106"/>
      <c r="WUN82" s="106"/>
      <c r="WUO82" s="106"/>
      <c r="WUP82" s="106"/>
      <c r="WUQ82" s="106"/>
      <c r="WUR82" s="106"/>
      <c r="WUS82" s="106"/>
      <c r="WUT82" s="106"/>
      <c r="WUU82" s="106"/>
      <c r="WUV82" s="106"/>
      <c r="WUW82" s="106"/>
      <c r="WUX82" s="106"/>
      <c r="WUY82" s="106"/>
      <c r="WUZ82" s="106"/>
      <c r="WVA82" s="106"/>
      <c r="WVB82" s="106"/>
      <c r="WVC82" s="106"/>
      <c r="WVD82" s="106"/>
      <c r="WVE82" s="106"/>
      <c r="WVF82" s="106"/>
      <c r="WVG82" s="106"/>
      <c r="WVH82" s="106"/>
      <c r="WVI82" s="106"/>
      <c r="WVJ82" s="106"/>
      <c r="WVK82" s="106"/>
      <c r="WVL82" s="106"/>
      <c r="WVM82" s="106"/>
      <c r="WVN82" s="106"/>
      <c r="WVO82" s="106"/>
      <c r="WVP82" s="106"/>
      <c r="WVQ82" s="106"/>
      <c r="WVR82" s="106"/>
      <c r="WVS82" s="106"/>
      <c r="WVT82" s="106"/>
      <c r="WVU82" s="106"/>
      <c r="WVV82" s="106"/>
      <c r="WVW82" s="106"/>
      <c r="WVX82" s="106"/>
      <c r="WVY82" s="106"/>
      <c r="WVZ82" s="106"/>
      <c r="WWA82" s="106"/>
      <c r="WWB82" s="106"/>
      <c r="WWC82" s="106"/>
      <c r="WWD82" s="106"/>
      <c r="WWE82" s="106"/>
      <c r="WWF82" s="106"/>
      <c r="WWG82" s="106"/>
      <c r="WWH82" s="106"/>
      <c r="WWI82" s="106"/>
      <c r="WWJ82" s="106"/>
      <c r="WWK82" s="106"/>
      <c r="WWL82" s="106"/>
      <c r="WWM82" s="106"/>
      <c r="WWN82" s="106"/>
      <c r="WWO82" s="106"/>
      <c r="WWP82" s="106"/>
      <c r="WWQ82" s="106"/>
      <c r="WWR82" s="106"/>
      <c r="WWS82" s="106"/>
      <c r="WWT82" s="106"/>
      <c r="WWU82" s="106"/>
      <c r="WWV82" s="106"/>
      <c r="WWW82" s="106"/>
      <c r="WWX82" s="106"/>
      <c r="WWY82" s="106"/>
      <c r="WWZ82" s="106"/>
      <c r="WXA82" s="106"/>
      <c r="WXB82" s="106"/>
      <c r="WXC82" s="106"/>
      <c r="WXD82" s="106"/>
      <c r="WXE82" s="106"/>
      <c r="WXF82" s="106"/>
      <c r="WXG82" s="106"/>
      <c r="WXH82" s="106"/>
      <c r="WXI82" s="106"/>
      <c r="WXJ82" s="106"/>
      <c r="WXK82" s="106"/>
      <c r="WXL82" s="106"/>
      <c r="WXM82" s="106"/>
      <c r="WXN82" s="106"/>
      <c r="WXO82" s="106"/>
      <c r="WXP82" s="106"/>
      <c r="WXQ82" s="106"/>
      <c r="WXR82" s="106"/>
      <c r="WXS82" s="106"/>
      <c r="WXT82" s="106"/>
      <c r="WXU82" s="106"/>
      <c r="WXV82" s="106"/>
      <c r="WXW82" s="106"/>
      <c r="WXX82" s="106"/>
      <c r="WXY82" s="106"/>
      <c r="WXZ82" s="106"/>
      <c r="WYA82" s="106"/>
      <c r="WYB82" s="106"/>
      <c r="WYC82" s="106"/>
      <c r="WYD82" s="106"/>
      <c r="WYE82" s="106"/>
      <c r="WYF82" s="106"/>
      <c r="WYG82" s="106"/>
      <c r="WYH82" s="106"/>
      <c r="WYI82" s="106"/>
      <c r="WYJ82" s="106"/>
      <c r="WYK82" s="106"/>
      <c r="WYL82" s="106"/>
      <c r="WYM82" s="106"/>
      <c r="WYN82" s="106"/>
      <c r="WYO82" s="106"/>
      <c r="WYP82" s="106"/>
      <c r="WYQ82" s="106"/>
      <c r="WYR82" s="106"/>
      <c r="WYS82" s="106"/>
      <c r="WYT82" s="106"/>
      <c r="WYU82" s="106"/>
      <c r="WYV82" s="106"/>
      <c r="WYW82" s="106"/>
      <c r="WYX82" s="106"/>
      <c r="WYY82" s="106"/>
      <c r="WYZ82" s="106"/>
      <c r="WZA82" s="106"/>
      <c r="WZB82" s="106"/>
      <c r="WZC82" s="106"/>
      <c r="WZD82" s="106"/>
      <c r="WZE82" s="106"/>
      <c r="WZF82" s="106"/>
      <c r="WZG82" s="106"/>
      <c r="WZH82" s="106"/>
      <c r="WZI82" s="106"/>
      <c r="WZJ82" s="106"/>
      <c r="WZK82" s="106"/>
      <c r="WZL82" s="106"/>
      <c r="WZM82" s="106"/>
      <c r="WZN82" s="106"/>
      <c r="WZO82" s="106"/>
      <c r="WZP82" s="106"/>
      <c r="WZQ82" s="106"/>
      <c r="WZR82" s="106"/>
      <c r="WZS82" s="106"/>
      <c r="WZT82" s="106"/>
      <c r="WZU82" s="106"/>
      <c r="WZV82" s="106"/>
      <c r="WZW82" s="106"/>
      <c r="WZX82" s="106"/>
      <c r="WZY82" s="106"/>
      <c r="WZZ82" s="106"/>
      <c r="XAA82" s="106"/>
      <c r="XAB82" s="106"/>
      <c r="XAC82" s="106"/>
      <c r="XAD82" s="106"/>
      <c r="XAE82" s="106"/>
      <c r="XAF82" s="106"/>
      <c r="XAG82" s="106"/>
      <c r="XAH82" s="106"/>
      <c r="XAI82" s="106"/>
      <c r="XAJ82" s="106"/>
      <c r="XAK82" s="106"/>
      <c r="XAL82" s="106"/>
      <c r="XAM82" s="106"/>
      <c r="XAN82" s="106"/>
      <c r="XAO82" s="106"/>
      <c r="XAP82" s="106"/>
      <c r="XAQ82" s="106"/>
      <c r="XAR82" s="106"/>
      <c r="XAS82" s="106"/>
      <c r="XAT82" s="106"/>
      <c r="XAU82" s="106"/>
      <c r="XAV82" s="106"/>
      <c r="XAW82" s="106"/>
      <c r="XAX82" s="106"/>
      <c r="XAY82" s="106"/>
      <c r="XAZ82" s="106"/>
      <c r="XBA82" s="106"/>
      <c r="XBB82" s="106"/>
      <c r="XBC82" s="106"/>
      <c r="XBD82" s="106"/>
      <c r="XBE82" s="106"/>
      <c r="XBF82" s="106"/>
      <c r="XBG82" s="106"/>
      <c r="XBH82" s="106"/>
      <c r="XBI82" s="106"/>
      <c r="XBJ82" s="106"/>
      <c r="XBK82" s="106"/>
      <c r="XBL82" s="106"/>
      <c r="XBM82" s="106"/>
      <c r="XBN82" s="106"/>
      <c r="XBO82" s="106"/>
      <c r="XBP82" s="106"/>
      <c r="XBQ82" s="106"/>
      <c r="XBR82" s="106"/>
      <c r="XBS82" s="106"/>
      <c r="XBT82" s="106"/>
      <c r="XBU82" s="106"/>
      <c r="XBV82" s="106"/>
      <c r="XBW82" s="106"/>
      <c r="XBX82" s="106"/>
      <c r="XBY82" s="106"/>
      <c r="XBZ82" s="106"/>
      <c r="XCA82" s="106"/>
      <c r="XCB82" s="106"/>
      <c r="XCC82" s="106"/>
      <c r="XCD82" s="106"/>
      <c r="XCE82" s="106"/>
      <c r="XCF82" s="106"/>
      <c r="XCG82" s="106"/>
      <c r="XCH82" s="106"/>
      <c r="XCI82" s="106"/>
      <c r="XCJ82" s="106"/>
      <c r="XCK82" s="106"/>
      <c r="XCL82" s="106"/>
      <c r="XCM82" s="106"/>
      <c r="XCN82" s="106"/>
      <c r="XCO82" s="106"/>
      <c r="XCP82" s="106"/>
      <c r="XCQ82" s="106"/>
      <c r="XCR82" s="106"/>
      <c r="XCS82" s="106"/>
      <c r="XCT82" s="106"/>
      <c r="XCU82" s="106"/>
      <c r="XCV82" s="106"/>
      <c r="XCW82" s="106"/>
      <c r="XCX82" s="106"/>
      <c r="XCY82" s="106"/>
      <c r="XCZ82" s="106"/>
      <c r="XDA82" s="106"/>
      <c r="XDB82" s="106"/>
      <c r="XDC82" s="106"/>
      <c r="XDD82" s="106"/>
      <c r="XDE82" s="106"/>
      <c r="XDF82" s="106"/>
      <c r="XDG82" s="106"/>
      <c r="XDH82" s="106"/>
      <c r="XDI82" s="106"/>
      <c r="XDJ82" s="106"/>
      <c r="XDK82" s="106"/>
      <c r="XDL82" s="106"/>
      <c r="XDM82" s="106"/>
      <c r="XDN82" s="106"/>
      <c r="XDO82" s="106"/>
      <c r="XDP82" s="106"/>
      <c r="XDQ82" s="106"/>
      <c r="XDR82" s="106"/>
      <c r="XDS82" s="106"/>
      <c r="XDT82" s="106"/>
      <c r="XDU82" s="106"/>
      <c r="XDV82" s="106"/>
      <c r="XDW82" s="106"/>
      <c r="XDX82" s="106"/>
      <c r="XDY82" s="106"/>
      <c r="XDZ82" s="106"/>
      <c r="XEA82" s="106"/>
      <c r="XEB82" s="106"/>
      <c r="XEC82" s="106"/>
      <c r="XED82" s="106"/>
      <c r="XEE82" s="106"/>
      <c r="XEF82" s="106"/>
      <c r="XEG82" s="106"/>
      <c r="XEH82" s="106"/>
      <c r="XEI82" s="106"/>
      <c r="XEJ82" s="106"/>
      <c r="XEK82" s="106"/>
      <c r="XEL82" s="106"/>
      <c r="XEM82" s="106"/>
      <c r="XEN82" s="106"/>
      <c r="XEO82" s="106"/>
      <c r="XEP82" s="106"/>
      <c r="XEQ82" s="106"/>
      <c r="XER82" s="106"/>
      <c r="XES82" s="106"/>
      <c r="XET82" s="106"/>
      <c r="XEU82" s="106"/>
      <c r="XEV82" s="106"/>
      <c r="XEW82" s="106"/>
      <c r="XEX82" s="106"/>
      <c r="XEY82" s="106"/>
      <c r="XEZ82" s="106"/>
      <c r="XFA82" s="106"/>
      <c r="XFB82" s="106"/>
      <c r="XFC82" s="106"/>
      <c r="XFD82" s="106"/>
    </row>
    <row r="83" spans="1:16384" ht="18" customHeight="1" thickBot="1">
      <c r="B83" s="680" t="s">
        <v>192</v>
      </c>
      <c r="C83" s="681"/>
      <c r="D83" s="688" t="s">
        <v>188</v>
      </c>
      <c r="E83" s="688"/>
      <c r="F83" s="688"/>
      <c r="G83" s="689"/>
      <c r="I83" s="116"/>
      <c r="L83" s="75"/>
    </row>
    <row r="84" spans="1:16384" ht="18" customHeight="1">
      <c r="B84" s="682"/>
      <c r="C84" s="683"/>
      <c r="D84" s="703"/>
      <c r="E84" s="703"/>
      <c r="F84" s="703"/>
      <c r="G84" s="704"/>
      <c r="L84" s="75"/>
      <c r="U84" s="75"/>
    </row>
    <row r="85" spans="1:16384" ht="18" customHeight="1">
      <c r="B85" s="684" t="s">
        <v>186</v>
      </c>
      <c r="C85" s="685"/>
      <c r="D85" s="705" t="s">
        <v>368</v>
      </c>
      <c r="E85" s="705"/>
      <c r="F85" s="705"/>
      <c r="G85" s="706"/>
      <c r="L85" s="75"/>
    </row>
    <row r="86" spans="1:16384" ht="18" customHeight="1">
      <c r="B86" s="684"/>
      <c r="C86" s="685"/>
      <c r="D86" s="705"/>
      <c r="E86" s="705"/>
      <c r="F86" s="705"/>
      <c r="G86" s="706"/>
    </row>
    <row r="87" spans="1:16384" ht="18" customHeight="1">
      <c r="B87" s="686" t="s">
        <v>423</v>
      </c>
      <c r="C87" s="687"/>
      <c r="D87" s="707" t="s">
        <v>368</v>
      </c>
      <c r="E87" s="707"/>
      <c r="F87" s="707"/>
      <c r="G87" s="708"/>
    </row>
    <row r="88" spans="1:16384" ht="18" customHeight="1">
      <c r="B88" s="686"/>
      <c r="C88" s="687"/>
      <c r="D88" s="709" t="s">
        <v>185</v>
      </c>
      <c r="E88" s="709"/>
      <c r="F88" s="709"/>
      <c r="G88" s="710"/>
    </row>
    <row r="89" spans="1:16384" ht="18" customHeight="1">
      <c r="B89" s="684" t="s">
        <v>187</v>
      </c>
      <c r="C89" s="685"/>
      <c r="D89" s="707" t="s">
        <v>369</v>
      </c>
      <c r="E89" s="707"/>
      <c r="F89" s="707"/>
      <c r="G89" s="708"/>
    </row>
    <row r="90" spans="1:16384" ht="18" customHeight="1" thickBot="1">
      <c r="B90" s="727"/>
      <c r="C90" s="728"/>
      <c r="D90" s="711" t="s">
        <v>185</v>
      </c>
      <c r="E90" s="711"/>
      <c r="F90" s="711"/>
      <c r="G90" s="712"/>
    </row>
    <row r="91" spans="1:16384" ht="20.100000000000001" customHeight="1"/>
    <row r="92" spans="1:16384" ht="20.100000000000001" customHeight="1">
      <c r="B92" s="156" t="s">
        <v>287</v>
      </c>
    </row>
    <row r="93" spans="1:16384" ht="2.1" customHeight="1" thickBot="1">
      <c r="K93" s="109"/>
      <c r="L93" s="106"/>
      <c r="M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106"/>
      <c r="EU93" s="106"/>
      <c r="EV93" s="106"/>
      <c r="EW93" s="106"/>
      <c r="EX93" s="106"/>
      <c r="EY93" s="106"/>
      <c r="EZ93" s="106"/>
      <c r="FA93" s="106"/>
      <c r="FB93" s="106"/>
      <c r="FC93" s="106"/>
      <c r="FD93" s="106"/>
      <c r="FE93" s="106"/>
      <c r="FF93" s="106"/>
      <c r="FG93" s="106"/>
      <c r="FH93" s="106"/>
      <c r="FI93" s="106"/>
      <c r="FJ93" s="106"/>
      <c r="FK93" s="106"/>
      <c r="FL93" s="106"/>
      <c r="FM93" s="106"/>
      <c r="FN93" s="106"/>
      <c r="FO93" s="106"/>
      <c r="FP93" s="106"/>
      <c r="FQ93" s="106"/>
      <c r="FR93" s="106"/>
      <c r="FS93" s="106"/>
      <c r="FT93" s="106"/>
      <c r="FU93" s="106"/>
      <c r="FV93" s="106"/>
      <c r="FW93" s="106"/>
      <c r="FX93" s="106"/>
      <c r="FY93" s="106"/>
      <c r="FZ93" s="106"/>
      <c r="GA93" s="106"/>
      <c r="GB93" s="106"/>
      <c r="GC93" s="106"/>
      <c r="GD93" s="106"/>
      <c r="GE93" s="106"/>
      <c r="GF93" s="106"/>
      <c r="GG93" s="106"/>
      <c r="GH93" s="106"/>
      <c r="GI93" s="106"/>
      <c r="GJ93" s="106"/>
      <c r="GK93" s="106"/>
      <c r="GL93" s="106"/>
      <c r="GM93" s="106"/>
      <c r="GN93" s="106"/>
      <c r="GO93" s="106"/>
      <c r="GP93" s="106"/>
      <c r="GQ93" s="106"/>
      <c r="GR93" s="106"/>
      <c r="GS93" s="106"/>
      <c r="GT93" s="106"/>
      <c r="GU93" s="106"/>
      <c r="GV93" s="106"/>
      <c r="GW93" s="106"/>
      <c r="GX93" s="106"/>
      <c r="GY93" s="106"/>
      <c r="GZ93" s="106"/>
      <c r="HA93" s="106"/>
      <c r="HB93" s="106"/>
      <c r="HC93" s="106"/>
      <c r="HD93" s="106"/>
      <c r="HE93" s="106"/>
      <c r="HF93" s="106"/>
      <c r="HG93" s="106"/>
      <c r="HH93" s="106"/>
      <c r="HI93" s="106"/>
      <c r="HJ93" s="106"/>
      <c r="HK93" s="106"/>
      <c r="HL93" s="106"/>
      <c r="HM93" s="106"/>
      <c r="HN93" s="106"/>
      <c r="HO93" s="106"/>
      <c r="HP93" s="106"/>
      <c r="HQ93" s="106"/>
      <c r="HR93" s="106"/>
      <c r="HS93" s="106"/>
      <c r="HT93" s="106"/>
      <c r="HU93" s="106"/>
      <c r="HV93" s="106"/>
      <c r="HW93" s="106"/>
      <c r="HX93" s="106"/>
      <c r="HY93" s="106"/>
      <c r="HZ93" s="106"/>
      <c r="IA93" s="106"/>
      <c r="IB93" s="106"/>
      <c r="IC93" s="106"/>
      <c r="ID93" s="106"/>
      <c r="IE93" s="106"/>
      <c r="IF93" s="106"/>
      <c r="IG93" s="106"/>
      <c r="IH93" s="106"/>
      <c r="II93" s="106"/>
      <c r="IJ93" s="106"/>
      <c r="IK93" s="106"/>
      <c r="IL93" s="106"/>
      <c r="IM93" s="106"/>
      <c r="IN93" s="106"/>
      <c r="IO93" s="106"/>
      <c r="IP93" s="106"/>
      <c r="IQ93" s="106"/>
      <c r="IR93" s="106"/>
      <c r="IS93" s="106"/>
      <c r="IT93" s="106"/>
      <c r="IU93" s="106"/>
      <c r="IV93" s="106"/>
      <c r="IW93" s="106"/>
      <c r="IX93" s="106"/>
      <c r="IY93" s="106"/>
      <c r="IZ93" s="106"/>
      <c r="JA93" s="106"/>
      <c r="JB93" s="106"/>
      <c r="JC93" s="106"/>
      <c r="JD93" s="106"/>
      <c r="JE93" s="106"/>
      <c r="JF93" s="106"/>
      <c r="JG93" s="106"/>
      <c r="JH93" s="106"/>
      <c r="JI93" s="106"/>
      <c r="JJ93" s="106"/>
      <c r="JK93" s="106"/>
      <c r="JL93" s="106"/>
      <c r="JM93" s="106"/>
      <c r="JN93" s="106"/>
      <c r="JO93" s="106"/>
      <c r="JP93" s="106"/>
      <c r="JQ93" s="106"/>
      <c r="JR93" s="106"/>
      <c r="JS93" s="106"/>
      <c r="JT93" s="106"/>
      <c r="JU93" s="106"/>
      <c r="JV93" s="106"/>
      <c r="JW93" s="106"/>
      <c r="JX93" s="106"/>
      <c r="JY93" s="106"/>
      <c r="JZ93" s="106"/>
      <c r="KA93" s="106"/>
      <c r="KB93" s="106"/>
      <c r="KC93" s="106"/>
      <c r="KD93" s="106"/>
      <c r="KE93" s="106"/>
      <c r="KF93" s="106"/>
      <c r="KG93" s="106"/>
      <c r="KH93" s="106"/>
      <c r="KI93" s="106"/>
      <c r="KJ93" s="106"/>
      <c r="KK93" s="106"/>
      <c r="KL93" s="106"/>
      <c r="KM93" s="106"/>
      <c r="KN93" s="106"/>
      <c r="KO93" s="106"/>
      <c r="KP93" s="106"/>
      <c r="KQ93" s="106"/>
      <c r="KR93" s="106"/>
      <c r="KS93" s="106"/>
      <c r="KT93" s="106"/>
      <c r="KU93" s="106"/>
      <c r="KV93" s="106"/>
      <c r="KW93" s="106"/>
      <c r="KX93" s="106"/>
      <c r="KY93" s="106"/>
      <c r="KZ93" s="106"/>
      <c r="LA93" s="106"/>
      <c r="LB93" s="106"/>
      <c r="LC93" s="106"/>
      <c r="LD93" s="106"/>
      <c r="LE93" s="106"/>
      <c r="LF93" s="106"/>
      <c r="LG93" s="106"/>
      <c r="LH93" s="106"/>
      <c r="LI93" s="106"/>
      <c r="LJ93" s="106"/>
      <c r="LK93" s="106"/>
      <c r="LL93" s="106"/>
      <c r="LM93" s="106"/>
      <c r="LN93" s="106"/>
      <c r="LO93" s="106"/>
      <c r="LP93" s="106"/>
      <c r="LQ93" s="106"/>
      <c r="LR93" s="106"/>
      <c r="LS93" s="106"/>
      <c r="LT93" s="106"/>
      <c r="LU93" s="106"/>
      <c r="LV93" s="106"/>
      <c r="LW93" s="106"/>
      <c r="LX93" s="106"/>
      <c r="LY93" s="106"/>
      <c r="LZ93" s="106"/>
      <c r="MA93" s="106"/>
      <c r="MB93" s="106"/>
      <c r="MC93" s="106"/>
      <c r="MD93" s="106"/>
      <c r="ME93" s="106"/>
      <c r="MF93" s="106"/>
      <c r="MG93" s="106"/>
      <c r="MH93" s="106"/>
      <c r="MI93" s="106"/>
      <c r="MJ93" s="106"/>
      <c r="MK93" s="106"/>
      <c r="ML93" s="106"/>
      <c r="MM93" s="106"/>
      <c r="MN93" s="106"/>
      <c r="MO93" s="106"/>
      <c r="MP93" s="106"/>
      <c r="MQ93" s="106"/>
      <c r="MR93" s="106"/>
      <c r="MS93" s="106"/>
      <c r="MT93" s="106"/>
      <c r="MU93" s="106"/>
      <c r="MV93" s="106"/>
      <c r="MW93" s="106"/>
      <c r="MX93" s="106"/>
      <c r="MY93" s="106"/>
      <c r="MZ93" s="106"/>
      <c r="NA93" s="106"/>
      <c r="NB93" s="106"/>
      <c r="NC93" s="106"/>
      <c r="ND93" s="106"/>
      <c r="NE93" s="106"/>
      <c r="NF93" s="106"/>
      <c r="NG93" s="106"/>
      <c r="NH93" s="106"/>
      <c r="NI93" s="106"/>
      <c r="NJ93" s="106"/>
      <c r="NK93" s="106"/>
      <c r="NL93" s="106"/>
      <c r="NM93" s="106"/>
      <c r="NN93" s="106"/>
      <c r="NO93" s="106"/>
      <c r="NP93" s="106"/>
      <c r="NQ93" s="106"/>
      <c r="NR93" s="106"/>
      <c r="NS93" s="106"/>
      <c r="NT93" s="106"/>
      <c r="NU93" s="106"/>
      <c r="NV93" s="106"/>
      <c r="NW93" s="106"/>
      <c r="NX93" s="106"/>
      <c r="NY93" s="106"/>
      <c r="NZ93" s="106"/>
      <c r="OA93" s="106"/>
      <c r="OB93" s="106"/>
      <c r="OC93" s="106"/>
      <c r="OD93" s="106"/>
      <c r="OE93" s="106"/>
      <c r="OF93" s="106"/>
      <c r="OG93" s="106"/>
      <c r="OH93" s="106"/>
      <c r="OI93" s="106"/>
      <c r="OJ93" s="106"/>
      <c r="OK93" s="106"/>
      <c r="OL93" s="106"/>
      <c r="OM93" s="106"/>
      <c r="ON93" s="106"/>
      <c r="OO93" s="106"/>
      <c r="OP93" s="106"/>
      <c r="OQ93" s="106"/>
      <c r="OR93" s="106"/>
      <c r="OS93" s="106"/>
      <c r="OT93" s="106"/>
      <c r="OU93" s="106"/>
      <c r="OV93" s="106"/>
      <c r="OW93" s="106"/>
      <c r="OX93" s="106"/>
      <c r="OY93" s="106"/>
      <c r="OZ93" s="106"/>
      <c r="PA93" s="106"/>
      <c r="PB93" s="106"/>
      <c r="PC93" s="106"/>
      <c r="PD93" s="106"/>
      <c r="PE93" s="106"/>
      <c r="PF93" s="106"/>
      <c r="PG93" s="106"/>
      <c r="PH93" s="106"/>
      <c r="PI93" s="106"/>
      <c r="PJ93" s="106"/>
      <c r="PK93" s="106"/>
      <c r="PL93" s="106"/>
      <c r="PM93" s="106"/>
      <c r="PN93" s="106"/>
      <c r="PO93" s="106"/>
      <c r="PP93" s="106"/>
      <c r="PQ93" s="106"/>
      <c r="PR93" s="106"/>
      <c r="PS93" s="106"/>
      <c r="PT93" s="106"/>
      <c r="PU93" s="106"/>
      <c r="PV93" s="106"/>
      <c r="PW93" s="106"/>
      <c r="PX93" s="106"/>
      <c r="PY93" s="106"/>
      <c r="PZ93" s="106"/>
      <c r="QA93" s="106"/>
      <c r="QB93" s="106"/>
      <c r="QC93" s="106"/>
      <c r="QD93" s="106"/>
      <c r="QE93" s="106"/>
      <c r="QF93" s="106"/>
      <c r="QG93" s="106"/>
      <c r="QH93" s="106"/>
      <c r="QI93" s="106"/>
      <c r="QJ93" s="106"/>
      <c r="QK93" s="106"/>
      <c r="QL93" s="106"/>
      <c r="QM93" s="106"/>
      <c r="QN93" s="106"/>
      <c r="QO93" s="106"/>
      <c r="QP93" s="106"/>
      <c r="QQ93" s="106"/>
      <c r="QR93" s="106"/>
      <c r="QS93" s="106"/>
      <c r="QT93" s="106"/>
      <c r="QU93" s="106"/>
      <c r="QV93" s="106"/>
      <c r="QW93" s="106"/>
      <c r="QX93" s="106"/>
      <c r="QY93" s="106"/>
      <c r="QZ93" s="106"/>
      <c r="RA93" s="106"/>
      <c r="RB93" s="106"/>
      <c r="RC93" s="106"/>
      <c r="RD93" s="106"/>
      <c r="RE93" s="106"/>
      <c r="RF93" s="106"/>
      <c r="RG93" s="106"/>
      <c r="RH93" s="106"/>
      <c r="RI93" s="106"/>
      <c r="RJ93" s="106"/>
      <c r="RK93" s="106"/>
      <c r="RL93" s="106"/>
      <c r="RM93" s="106"/>
      <c r="RN93" s="106"/>
      <c r="RO93" s="106"/>
      <c r="RP93" s="106"/>
      <c r="RQ93" s="106"/>
      <c r="RR93" s="106"/>
      <c r="RS93" s="106"/>
      <c r="RT93" s="106"/>
      <c r="RU93" s="106"/>
      <c r="RV93" s="106"/>
      <c r="RW93" s="106"/>
      <c r="RX93" s="106"/>
      <c r="RY93" s="106"/>
      <c r="RZ93" s="106"/>
      <c r="SA93" s="106"/>
      <c r="SB93" s="106"/>
      <c r="SC93" s="106"/>
      <c r="SD93" s="106"/>
      <c r="SE93" s="106"/>
      <c r="SF93" s="106"/>
      <c r="SG93" s="106"/>
      <c r="SH93" s="106"/>
      <c r="SI93" s="106"/>
      <c r="SJ93" s="106"/>
      <c r="SK93" s="106"/>
      <c r="SL93" s="106"/>
      <c r="SM93" s="106"/>
      <c r="SN93" s="106"/>
      <c r="SO93" s="106"/>
      <c r="SP93" s="106"/>
      <c r="SQ93" s="106"/>
      <c r="SR93" s="106"/>
      <c r="SS93" s="106"/>
      <c r="ST93" s="106"/>
      <c r="SU93" s="106"/>
      <c r="SV93" s="106"/>
      <c r="SW93" s="106"/>
      <c r="SX93" s="106"/>
      <c r="SY93" s="106"/>
      <c r="SZ93" s="106"/>
      <c r="TA93" s="106"/>
      <c r="TB93" s="106"/>
      <c r="TC93" s="106"/>
      <c r="TD93" s="106"/>
      <c r="TE93" s="106"/>
      <c r="TF93" s="106"/>
      <c r="TG93" s="106"/>
      <c r="TH93" s="106"/>
      <c r="TI93" s="106"/>
      <c r="TJ93" s="106"/>
      <c r="TK93" s="106"/>
      <c r="TL93" s="106"/>
      <c r="TM93" s="106"/>
      <c r="TN93" s="106"/>
      <c r="TO93" s="106"/>
      <c r="TP93" s="106"/>
      <c r="TQ93" s="106"/>
      <c r="TR93" s="106"/>
      <c r="TS93" s="106"/>
      <c r="TT93" s="106"/>
      <c r="TU93" s="106"/>
      <c r="TV93" s="106"/>
      <c r="TW93" s="106"/>
      <c r="TX93" s="106"/>
      <c r="TY93" s="106"/>
      <c r="TZ93" s="106"/>
      <c r="UA93" s="106"/>
      <c r="UB93" s="106"/>
      <c r="UC93" s="106"/>
      <c r="UD93" s="106"/>
      <c r="UE93" s="106"/>
      <c r="UF93" s="106"/>
      <c r="UG93" s="106"/>
      <c r="UH93" s="106"/>
      <c r="UI93" s="106"/>
      <c r="UJ93" s="106"/>
      <c r="UK93" s="106"/>
      <c r="UL93" s="106"/>
      <c r="UM93" s="106"/>
      <c r="UN93" s="106"/>
      <c r="UO93" s="106"/>
      <c r="UP93" s="106"/>
      <c r="UQ93" s="106"/>
      <c r="UR93" s="106"/>
      <c r="US93" s="106"/>
      <c r="UT93" s="106"/>
      <c r="UU93" s="106"/>
      <c r="UV93" s="106"/>
      <c r="UW93" s="106"/>
      <c r="UX93" s="106"/>
      <c r="UY93" s="106"/>
      <c r="UZ93" s="106"/>
      <c r="VA93" s="106"/>
      <c r="VB93" s="106"/>
      <c r="VC93" s="106"/>
      <c r="VD93" s="106"/>
      <c r="VE93" s="106"/>
      <c r="VF93" s="106"/>
      <c r="VG93" s="106"/>
      <c r="VH93" s="106"/>
      <c r="VI93" s="106"/>
      <c r="VJ93" s="106"/>
      <c r="VK93" s="106"/>
      <c r="VL93" s="106"/>
      <c r="VM93" s="106"/>
      <c r="VN93" s="106"/>
      <c r="VO93" s="106"/>
      <c r="VP93" s="106"/>
      <c r="VQ93" s="106"/>
      <c r="VR93" s="106"/>
      <c r="VS93" s="106"/>
      <c r="VT93" s="106"/>
      <c r="VU93" s="106"/>
      <c r="VV93" s="106"/>
      <c r="VW93" s="106"/>
      <c r="VX93" s="106"/>
      <c r="VY93" s="106"/>
      <c r="VZ93" s="106"/>
      <c r="WA93" s="106"/>
      <c r="WB93" s="106"/>
      <c r="WC93" s="106"/>
      <c r="WD93" s="106"/>
      <c r="WE93" s="106"/>
      <c r="WF93" s="106"/>
      <c r="WG93" s="106"/>
      <c r="WH93" s="106"/>
      <c r="WI93" s="106"/>
      <c r="WJ93" s="106"/>
      <c r="WK93" s="106"/>
      <c r="WL93" s="106"/>
      <c r="WM93" s="106"/>
      <c r="WN93" s="106"/>
      <c r="WO93" s="106"/>
      <c r="WP93" s="106"/>
      <c r="WQ93" s="106"/>
      <c r="WR93" s="106"/>
      <c r="WS93" s="106"/>
      <c r="WT93" s="106"/>
      <c r="WU93" s="106"/>
      <c r="WV93" s="106"/>
      <c r="WW93" s="106"/>
      <c r="WX93" s="106"/>
      <c r="WY93" s="106"/>
      <c r="WZ93" s="106"/>
      <c r="XA93" s="106"/>
      <c r="XB93" s="106"/>
      <c r="XC93" s="106"/>
      <c r="XD93" s="106"/>
      <c r="XE93" s="106"/>
      <c r="XF93" s="106"/>
      <c r="XG93" s="106"/>
      <c r="XH93" s="106"/>
      <c r="XI93" s="106"/>
      <c r="XJ93" s="106"/>
      <c r="XK93" s="106"/>
      <c r="XL93" s="106"/>
      <c r="XM93" s="106"/>
      <c r="XN93" s="106"/>
      <c r="XO93" s="106"/>
      <c r="XP93" s="106"/>
      <c r="XQ93" s="106"/>
      <c r="XR93" s="106"/>
      <c r="XS93" s="106"/>
      <c r="XT93" s="106"/>
      <c r="XU93" s="106"/>
      <c r="XV93" s="106"/>
      <c r="XW93" s="106"/>
      <c r="XX93" s="106"/>
      <c r="XY93" s="106"/>
      <c r="XZ93" s="106"/>
      <c r="YA93" s="106"/>
      <c r="YB93" s="106"/>
      <c r="YC93" s="106"/>
      <c r="YD93" s="106"/>
      <c r="YE93" s="106"/>
      <c r="YF93" s="106"/>
      <c r="YG93" s="106"/>
      <c r="YH93" s="106"/>
      <c r="YI93" s="106"/>
      <c r="YJ93" s="106"/>
      <c r="YK93" s="106"/>
      <c r="YL93" s="106"/>
      <c r="YM93" s="106"/>
      <c r="YN93" s="106"/>
      <c r="YO93" s="106"/>
      <c r="YP93" s="106"/>
      <c r="YQ93" s="106"/>
      <c r="YR93" s="106"/>
      <c r="YS93" s="106"/>
      <c r="YT93" s="106"/>
      <c r="YU93" s="106"/>
      <c r="YV93" s="106"/>
      <c r="YW93" s="106"/>
      <c r="YX93" s="106"/>
      <c r="YY93" s="106"/>
      <c r="YZ93" s="106"/>
      <c r="ZA93" s="106"/>
      <c r="ZB93" s="106"/>
      <c r="ZC93" s="106"/>
      <c r="ZD93" s="106"/>
      <c r="ZE93" s="106"/>
      <c r="ZF93" s="106"/>
      <c r="ZG93" s="106"/>
      <c r="ZH93" s="106"/>
      <c r="ZI93" s="106"/>
      <c r="ZJ93" s="106"/>
      <c r="ZK93" s="106"/>
      <c r="ZL93" s="106"/>
      <c r="ZM93" s="106"/>
      <c r="ZN93" s="106"/>
      <c r="ZO93" s="106"/>
      <c r="ZP93" s="106"/>
      <c r="ZQ93" s="106"/>
      <c r="ZR93" s="106"/>
      <c r="ZS93" s="106"/>
      <c r="ZT93" s="106"/>
      <c r="ZU93" s="106"/>
      <c r="ZV93" s="106"/>
      <c r="ZW93" s="106"/>
      <c r="ZX93" s="106"/>
      <c r="ZY93" s="106"/>
      <c r="ZZ93" s="106"/>
      <c r="AAA93" s="106"/>
      <c r="AAB93" s="106"/>
      <c r="AAC93" s="106"/>
      <c r="AAD93" s="106"/>
      <c r="AAE93" s="106"/>
      <c r="AAF93" s="106"/>
      <c r="AAG93" s="106"/>
      <c r="AAH93" s="106"/>
      <c r="AAI93" s="106"/>
      <c r="AAJ93" s="106"/>
      <c r="AAK93" s="106"/>
      <c r="AAL93" s="106"/>
      <c r="AAM93" s="106"/>
      <c r="AAN93" s="106"/>
      <c r="AAO93" s="106"/>
      <c r="AAP93" s="106"/>
      <c r="AAQ93" s="106"/>
      <c r="AAR93" s="106"/>
      <c r="AAS93" s="106"/>
      <c r="AAT93" s="106"/>
      <c r="AAU93" s="106"/>
      <c r="AAV93" s="106"/>
      <c r="AAW93" s="106"/>
      <c r="AAX93" s="106"/>
      <c r="AAY93" s="106"/>
      <c r="AAZ93" s="106"/>
      <c r="ABA93" s="106"/>
      <c r="ABB93" s="106"/>
      <c r="ABC93" s="106"/>
      <c r="ABD93" s="106"/>
      <c r="ABE93" s="106"/>
      <c r="ABF93" s="106"/>
      <c r="ABG93" s="106"/>
      <c r="ABH93" s="106"/>
      <c r="ABI93" s="106"/>
      <c r="ABJ93" s="106"/>
      <c r="ABK93" s="106"/>
      <c r="ABL93" s="106"/>
      <c r="ABM93" s="106"/>
      <c r="ABN93" s="106"/>
      <c r="ABO93" s="106"/>
      <c r="ABP93" s="106"/>
      <c r="ABQ93" s="106"/>
      <c r="ABR93" s="106"/>
      <c r="ABS93" s="106"/>
      <c r="ABT93" s="106"/>
      <c r="ABU93" s="106"/>
      <c r="ABV93" s="106"/>
      <c r="ABW93" s="106"/>
      <c r="ABX93" s="106"/>
      <c r="ABY93" s="106"/>
      <c r="ABZ93" s="106"/>
      <c r="ACA93" s="106"/>
      <c r="ACB93" s="106"/>
      <c r="ACC93" s="106"/>
      <c r="ACD93" s="106"/>
      <c r="ACE93" s="106"/>
      <c r="ACF93" s="106"/>
      <c r="ACG93" s="106"/>
      <c r="ACH93" s="106"/>
      <c r="ACI93" s="106"/>
      <c r="ACJ93" s="106"/>
      <c r="ACK93" s="106"/>
      <c r="ACL93" s="106"/>
      <c r="ACM93" s="106"/>
      <c r="ACN93" s="106"/>
      <c r="ACO93" s="106"/>
      <c r="ACP93" s="106"/>
      <c r="ACQ93" s="106"/>
      <c r="ACR93" s="106"/>
      <c r="ACS93" s="106"/>
      <c r="ACT93" s="106"/>
      <c r="ACU93" s="106"/>
      <c r="ACV93" s="106"/>
      <c r="ACW93" s="106"/>
      <c r="ACX93" s="106"/>
      <c r="ACY93" s="106"/>
      <c r="ACZ93" s="106"/>
      <c r="ADA93" s="106"/>
      <c r="ADB93" s="106"/>
      <c r="ADC93" s="106"/>
      <c r="ADD93" s="106"/>
      <c r="ADE93" s="106"/>
      <c r="ADF93" s="106"/>
      <c r="ADG93" s="106"/>
      <c r="ADH93" s="106"/>
      <c r="ADI93" s="106"/>
      <c r="ADJ93" s="106"/>
      <c r="ADK93" s="106"/>
      <c r="ADL93" s="106"/>
      <c r="ADM93" s="106"/>
      <c r="ADN93" s="106"/>
      <c r="ADO93" s="106"/>
      <c r="ADP93" s="106"/>
      <c r="ADQ93" s="106"/>
      <c r="ADR93" s="106"/>
      <c r="ADS93" s="106"/>
      <c r="ADT93" s="106"/>
      <c r="ADU93" s="106"/>
      <c r="ADV93" s="106"/>
      <c r="ADW93" s="106"/>
      <c r="ADX93" s="106"/>
      <c r="ADY93" s="106"/>
      <c r="ADZ93" s="106"/>
      <c r="AEA93" s="106"/>
      <c r="AEB93" s="106"/>
      <c r="AEC93" s="106"/>
      <c r="AED93" s="106"/>
      <c r="AEE93" s="106"/>
      <c r="AEF93" s="106"/>
      <c r="AEG93" s="106"/>
      <c r="AEH93" s="106"/>
      <c r="AEI93" s="106"/>
      <c r="AEJ93" s="106"/>
      <c r="AEK93" s="106"/>
      <c r="AEL93" s="106"/>
      <c r="AEM93" s="106"/>
      <c r="AEN93" s="106"/>
      <c r="AEO93" s="106"/>
      <c r="AEP93" s="106"/>
      <c r="AEQ93" s="106"/>
      <c r="AER93" s="106"/>
      <c r="AES93" s="106"/>
      <c r="AET93" s="106"/>
      <c r="AEU93" s="106"/>
      <c r="AEV93" s="106"/>
      <c r="AEW93" s="106"/>
      <c r="AEX93" s="106"/>
      <c r="AEY93" s="106"/>
      <c r="AEZ93" s="106"/>
      <c r="AFA93" s="106"/>
      <c r="AFB93" s="106"/>
      <c r="AFC93" s="106"/>
      <c r="AFD93" s="106"/>
      <c r="AFE93" s="106"/>
      <c r="AFF93" s="106"/>
      <c r="AFG93" s="106"/>
      <c r="AFH93" s="106"/>
      <c r="AFI93" s="106"/>
      <c r="AFJ93" s="106"/>
      <c r="AFK93" s="106"/>
      <c r="AFL93" s="106"/>
      <c r="AFM93" s="106"/>
      <c r="AFN93" s="106"/>
      <c r="AFO93" s="106"/>
      <c r="AFP93" s="106"/>
      <c r="AFQ93" s="106"/>
      <c r="AFR93" s="106"/>
      <c r="AFS93" s="106"/>
      <c r="AFT93" s="106"/>
      <c r="AFU93" s="106"/>
      <c r="AFV93" s="106"/>
      <c r="AFW93" s="106"/>
      <c r="AFX93" s="106"/>
      <c r="AFY93" s="106"/>
      <c r="AFZ93" s="106"/>
      <c r="AGA93" s="106"/>
      <c r="AGB93" s="106"/>
      <c r="AGC93" s="106"/>
      <c r="AGD93" s="106"/>
      <c r="AGE93" s="106"/>
      <c r="AGF93" s="106"/>
      <c r="AGG93" s="106"/>
      <c r="AGH93" s="106"/>
      <c r="AGI93" s="106"/>
      <c r="AGJ93" s="106"/>
      <c r="AGK93" s="106"/>
      <c r="AGL93" s="106"/>
      <c r="AGM93" s="106"/>
      <c r="AGN93" s="106"/>
      <c r="AGO93" s="106"/>
      <c r="AGP93" s="106"/>
      <c r="AGQ93" s="106"/>
      <c r="AGR93" s="106"/>
      <c r="AGS93" s="106"/>
      <c r="AGT93" s="106"/>
      <c r="AGU93" s="106"/>
      <c r="AGV93" s="106"/>
      <c r="AGW93" s="106"/>
      <c r="AGX93" s="106"/>
      <c r="AGY93" s="106"/>
      <c r="AGZ93" s="106"/>
      <c r="AHA93" s="106"/>
      <c r="AHB93" s="106"/>
      <c r="AHC93" s="106"/>
      <c r="AHD93" s="106"/>
      <c r="AHE93" s="106"/>
      <c r="AHF93" s="106"/>
      <c r="AHG93" s="106"/>
      <c r="AHH93" s="106"/>
      <c r="AHI93" s="106"/>
      <c r="AHJ93" s="106"/>
      <c r="AHK93" s="106"/>
      <c r="AHL93" s="106"/>
      <c r="AHM93" s="106"/>
      <c r="AHN93" s="106"/>
      <c r="AHO93" s="106"/>
      <c r="AHP93" s="106"/>
      <c r="AHQ93" s="106"/>
      <c r="AHR93" s="106"/>
      <c r="AHS93" s="106"/>
      <c r="AHT93" s="106"/>
      <c r="AHU93" s="106"/>
      <c r="AHV93" s="106"/>
      <c r="AHW93" s="106"/>
      <c r="AHX93" s="106"/>
      <c r="AHY93" s="106"/>
      <c r="AHZ93" s="106"/>
      <c r="AIA93" s="106"/>
      <c r="AIB93" s="106"/>
      <c r="AIC93" s="106"/>
      <c r="AID93" s="106"/>
      <c r="AIE93" s="106"/>
      <c r="AIF93" s="106"/>
      <c r="AIG93" s="106"/>
      <c r="AIH93" s="106"/>
      <c r="AII93" s="106"/>
      <c r="AIJ93" s="106"/>
      <c r="AIK93" s="106"/>
      <c r="AIL93" s="106"/>
      <c r="AIM93" s="106"/>
      <c r="AIN93" s="106"/>
      <c r="AIO93" s="106"/>
      <c r="AIP93" s="106"/>
      <c r="AIQ93" s="106"/>
      <c r="AIR93" s="106"/>
      <c r="AIS93" s="106"/>
      <c r="AIT93" s="106"/>
      <c r="AIU93" s="106"/>
      <c r="AIV93" s="106"/>
      <c r="AIW93" s="106"/>
      <c r="AIX93" s="106"/>
      <c r="AIY93" s="106"/>
      <c r="AIZ93" s="106"/>
      <c r="AJA93" s="106"/>
      <c r="AJB93" s="106"/>
      <c r="AJC93" s="106"/>
      <c r="AJD93" s="106"/>
      <c r="AJE93" s="106"/>
      <c r="AJF93" s="106"/>
      <c r="AJG93" s="106"/>
      <c r="AJH93" s="106"/>
      <c r="AJI93" s="106"/>
      <c r="AJJ93" s="106"/>
      <c r="AJK93" s="106"/>
      <c r="AJL93" s="106"/>
      <c r="AJM93" s="106"/>
      <c r="AJN93" s="106"/>
      <c r="AJO93" s="106"/>
      <c r="AJP93" s="106"/>
      <c r="AJQ93" s="106"/>
      <c r="AJR93" s="106"/>
      <c r="AJS93" s="106"/>
      <c r="AJT93" s="106"/>
      <c r="AJU93" s="106"/>
      <c r="AJV93" s="106"/>
      <c r="AJW93" s="106"/>
      <c r="AJX93" s="106"/>
      <c r="AJY93" s="106"/>
      <c r="AJZ93" s="106"/>
      <c r="AKA93" s="106"/>
      <c r="AKB93" s="106"/>
      <c r="AKC93" s="106"/>
      <c r="AKD93" s="106"/>
      <c r="AKE93" s="106"/>
      <c r="AKF93" s="106"/>
      <c r="AKG93" s="106"/>
      <c r="AKH93" s="106"/>
      <c r="AKI93" s="106"/>
      <c r="AKJ93" s="106"/>
      <c r="AKK93" s="106"/>
      <c r="AKL93" s="106"/>
      <c r="AKM93" s="106"/>
      <c r="AKN93" s="106"/>
      <c r="AKO93" s="106"/>
      <c r="AKP93" s="106"/>
      <c r="AKQ93" s="106"/>
      <c r="AKR93" s="106"/>
      <c r="AKS93" s="106"/>
      <c r="AKT93" s="106"/>
      <c r="AKU93" s="106"/>
      <c r="AKV93" s="106"/>
      <c r="AKW93" s="106"/>
      <c r="AKX93" s="106"/>
      <c r="AKY93" s="106"/>
      <c r="AKZ93" s="106"/>
      <c r="ALA93" s="106"/>
      <c r="ALB93" s="106"/>
      <c r="ALC93" s="106"/>
      <c r="ALD93" s="106"/>
      <c r="ALE93" s="106"/>
      <c r="ALF93" s="106"/>
      <c r="ALG93" s="106"/>
      <c r="ALH93" s="106"/>
      <c r="ALI93" s="106"/>
      <c r="ALJ93" s="106"/>
      <c r="ALK93" s="106"/>
      <c r="ALL93" s="106"/>
      <c r="ALM93" s="106"/>
      <c r="ALN93" s="106"/>
      <c r="ALO93" s="106"/>
      <c r="ALP93" s="106"/>
      <c r="ALQ93" s="106"/>
      <c r="ALR93" s="106"/>
      <c r="ALS93" s="106"/>
      <c r="ALT93" s="106"/>
      <c r="ALU93" s="106"/>
      <c r="ALV93" s="106"/>
      <c r="ALW93" s="106"/>
      <c r="ALX93" s="106"/>
      <c r="ALY93" s="106"/>
      <c r="ALZ93" s="106"/>
      <c r="AMA93" s="106"/>
      <c r="AMB93" s="106"/>
      <c r="AMC93" s="106"/>
      <c r="AMD93" s="106"/>
      <c r="AME93" s="106"/>
      <c r="AMF93" s="106"/>
      <c r="AMG93" s="106"/>
      <c r="AMH93" s="106"/>
      <c r="AMI93" s="106"/>
      <c r="AMJ93" s="106"/>
      <c r="AMK93" s="106"/>
      <c r="AML93" s="106"/>
      <c r="AMM93" s="106"/>
      <c r="AMN93" s="106"/>
      <c r="AMO93" s="106"/>
      <c r="AMP93" s="106"/>
      <c r="AMQ93" s="106"/>
      <c r="AMR93" s="106"/>
      <c r="AMS93" s="106"/>
      <c r="AMT93" s="106"/>
      <c r="AMU93" s="106"/>
      <c r="AMV93" s="106"/>
      <c r="AMW93" s="106"/>
      <c r="AMX93" s="106"/>
      <c r="AMY93" s="106"/>
      <c r="AMZ93" s="106"/>
      <c r="ANA93" s="106"/>
      <c r="ANB93" s="106"/>
      <c r="ANC93" s="106"/>
      <c r="AND93" s="106"/>
      <c r="ANE93" s="106"/>
      <c r="ANF93" s="106"/>
      <c r="ANG93" s="106"/>
      <c r="ANH93" s="106"/>
      <c r="ANI93" s="106"/>
      <c r="ANJ93" s="106"/>
      <c r="ANK93" s="106"/>
      <c r="ANL93" s="106"/>
      <c r="ANM93" s="106"/>
      <c r="ANN93" s="106"/>
      <c r="ANO93" s="106"/>
      <c r="ANP93" s="106"/>
      <c r="ANQ93" s="106"/>
      <c r="ANR93" s="106"/>
      <c r="ANS93" s="106"/>
      <c r="ANT93" s="106"/>
      <c r="ANU93" s="106"/>
      <c r="ANV93" s="106"/>
      <c r="ANW93" s="106"/>
      <c r="ANX93" s="106"/>
      <c r="ANY93" s="106"/>
      <c r="ANZ93" s="106"/>
      <c r="AOA93" s="106"/>
      <c r="AOB93" s="106"/>
      <c r="AOC93" s="106"/>
      <c r="AOD93" s="106"/>
      <c r="AOE93" s="106"/>
      <c r="AOF93" s="106"/>
      <c r="AOG93" s="106"/>
      <c r="AOH93" s="106"/>
      <c r="AOI93" s="106"/>
      <c r="AOJ93" s="106"/>
      <c r="AOK93" s="106"/>
      <c r="AOL93" s="106"/>
      <c r="AOM93" s="106"/>
      <c r="AON93" s="106"/>
      <c r="AOO93" s="106"/>
      <c r="AOP93" s="106"/>
      <c r="AOQ93" s="106"/>
      <c r="AOR93" s="106"/>
      <c r="AOS93" s="106"/>
      <c r="AOT93" s="106"/>
      <c r="AOU93" s="106"/>
      <c r="AOV93" s="106"/>
      <c r="AOW93" s="106"/>
      <c r="AOX93" s="106"/>
      <c r="AOY93" s="106"/>
      <c r="AOZ93" s="106"/>
      <c r="APA93" s="106"/>
      <c r="APB93" s="106"/>
      <c r="APC93" s="106"/>
      <c r="APD93" s="106"/>
      <c r="APE93" s="106"/>
      <c r="APF93" s="106"/>
      <c r="APG93" s="106"/>
      <c r="APH93" s="106"/>
      <c r="API93" s="106"/>
      <c r="APJ93" s="106"/>
      <c r="APK93" s="106"/>
      <c r="APL93" s="106"/>
      <c r="APM93" s="106"/>
      <c r="APN93" s="106"/>
      <c r="APO93" s="106"/>
      <c r="APP93" s="106"/>
      <c r="APQ93" s="106"/>
      <c r="APR93" s="106"/>
      <c r="APS93" s="106"/>
      <c r="APT93" s="106"/>
      <c r="APU93" s="106"/>
      <c r="APV93" s="106"/>
      <c r="APW93" s="106"/>
      <c r="APX93" s="106"/>
      <c r="APY93" s="106"/>
      <c r="APZ93" s="106"/>
      <c r="AQA93" s="106"/>
      <c r="AQB93" s="106"/>
      <c r="AQC93" s="106"/>
      <c r="AQD93" s="106"/>
      <c r="AQE93" s="106"/>
      <c r="AQF93" s="106"/>
      <c r="AQG93" s="106"/>
      <c r="AQH93" s="106"/>
      <c r="AQI93" s="106"/>
      <c r="AQJ93" s="106"/>
      <c r="AQK93" s="106"/>
      <c r="AQL93" s="106"/>
      <c r="AQM93" s="106"/>
      <c r="AQN93" s="106"/>
      <c r="AQO93" s="106"/>
      <c r="AQP93" s="106"/>
      <c r="AQQ93" s="106"/>
      <c r="AQR93" s="106"/>
      <c r="AQS93" s="106"/>
      <c r="AQT93" s="106"/>
      <c r="AQU93" s="106"/>
      <c r="AQV93" s="106"/>
      <c r="AQW93" s="106"/>
      <c r="AQX93" s="106"/>
      <c r="AQY93" s="106"/>
      <c r="AQZ93" s="106"/>
      <c r="ARA93" s="106"/>
      <c r="ARB93" s="106"/>
      <c r="ARC93" s="106"/>
      <c r="ARD93" s="106"/>
      <c r="ARE93" s="106"/>
      <c r="ARF93" s="106"/>
      <c r="ARG93" s="106"/>
      <c r="ARH93" s="106"/>
      <c r="ARI93" s="106"/>
      <c r="ARJ93" s="106"/>
      <c r="ARK93" s="106"/>
      <c r="ARL93" s="106"/>
      <c r="ARM93" s="106"/>
      <c r="ARN93" s="106"/>
      <c r="ARO93" s="106"/>
      <c r="ARP93" s="106"/>
      <c r="ARQ93" s="106"/>
      <c r="ARR93" s="106"/>
      <c r="ARS93" s="106"/>
      <c r="ART93" s="106"/>
      <c r="ARU93" s="106"/>
      <c r="ARV93" s="106"/>
      <c r="ARW93" s="106"/>
      <c r="ARX93" s="106"/>
      <c r="ARY93" s="106"/>
      <c r="ARZ93" s="106"/>
      <c r="ASA93" s="106"/>
      <c r="ASB93" s="106"/>
      <c r="ASC93" s="106"/>
      <c r="ASD93" s="106"/>
      <c r="ASE93" s="106"/>
      <c r="ASF93" s="106"/>
      <c r="ASG93" s="106"/>
      <c r="ASH93" s="106"/>
      <c r="ASI93" s="106"/>
      <c r="ASJ93" s="106"/>
      <c r="ASK93" s="106"/>
      <c r="ASL93" s="106"/>
      <c r="ASM93" s="106"/>
      <c r="ASN93" s="106"/>
      <c r="ASO93" s="106"/>
      <c r="ASP93" s="106"/>
      <c r="ASQ93" s="106"/>
      <c r="ASR93" s="106"/>
      <c r="ASS93" s="106"/>
      <c r="AST93" s="106"/>
      <c r="ASU93" s="106"/>
      <c r="ASV93" s="106"/>
      <c r="ASW93" s="106"/>
      <c r="ASX93" s="106"/>
      <c r="ASY93" s="106"/>
      <c r="ASZ93" s="106"/>
      <c r="ATA93" s="106"/>
      <c r="ATB93" s="106"/>
      <c r="ATC93" s="106"/>
      <c r="ATD93" s="106"/>
      <c r="ATE93" s="106"/>
      <c r="ATF93" s="106"/>
      <c r="ATG93" s="106"/>
      <c r="ATH93" s="106"/>
      <c r="ATI93" s="106"/>
      <c r="ATJ93" s="106"/>
      <c r="ATK93" s="106"/>
      <c r="ATL93" s="106"/>
      <c r="ATM93" s="106"/>
      <c r="ATN93" s="106"/>
      <c r="ATO93" s="106"/>
      <c r="ATP93" s="106"/>
      <c r="ATQ93" s="106"/>
      <c r="ATR93" s="106"/>
      <c r="ATS93" s="106"/>
      <c r="ATT93" s="106"/>
      <c r="ATU93" s="106"/>
      <c r="ATV93" s="106"/>
      <c r="ATW93" s="106"/>
      <c r="ATX93" s="106"/>
      <c r="ATY93" s="106"/>
      <c r="ATZ93" s="106"/>
      <c r="AUA93" s="106"/>
      <c r="AUB93" s="106"/>
      <c r="AUC93" s="106"/>
      <c r="AUD93" s="106"/>
      <c r="AUE93" s="106"/>
      <c r="AUF93" s="106"/>
      <c r="AUG93" s="106"/>
      <c r="AUH93" s="106"/>
      <c r="AUI93" s="106"/>
      <c r="AUJ93" s="106"/>
      <c r="AUK93" s="106"/>
      <c r="AUL93" s="106"/>
      <c r="AUM93" s="106"/>
      <c r="AUN93" s="106"/>
      <c r="AUO93" s="106"/>
      <c r="AUP93" s="106"/>
      <c r="AUQ93" s="106"/>
      <c r="AUR93" s="106"/>
      <c r="AUS93" s="106"/>
      <c r="AUT93" s="106"/>
      <c r="AUU93" s="106"/>
      <c r="AUV93" s="106"/>
      <c r="AUW93" s="106"/>
      <c r="AUX93" s="106"/>
      <c r="AUY93" s="106"/>
      <c r="AUZ93" s="106"/>
      <c r="AVA93" s="106"/>
      <c r="AVB93" s="106"/>
      <c r="AVC93" s="106"/>
      <c r="AVD93" s="106"/>
      <c r="AVE93" s="106"/>
      <c r="AVF93" s="106"/>
      <c r="AVG93" s="106"/>
      <c r="AVH93" s="106"/>
      <c r="AVI93" s="106"/>
      <c r="AVJ93" s="106"/>
      <c r="AVK93" s="106"/>
      <c r="AVL93" s="106"/>
      <c r="AVM93" s="106"/>
      <c r="AVN93" s="106"/>
      <c r="AVO93" s="106"/>
      <c r="AVP93" s="106"/>
      <c r="AVQ93" s="106"/>
      <c r="AVR93" s="106"/>
      <c r="AVS93" s="106"/>
      <c r="AVT93" s="106"/>
      <c r="AVU93" s="106"/>
      <c r="AVV93" s="106"/>
      <c r="AVW93" s="106"/>
      <c r="AVX93" s="106"/>
      <c r="AVY93" s="106"/>
      <c r="AVZ93" s="106"/>
      <c r="AWA93" s="106"/>
      <c r="AWB93" s="106"/>
      <c r="AWC93" s="106"/>
      <c r="AWD93" s="106"/>
      <c r="AWE93" s="106"/>
      <c r="AWF93" s="106"/>
      <c r="AWG93" s="106"/>
      <c r="AWH93" s="106"/>
      <c r="AWI93" s="106"/>
      <c r="AWJ93" s="106"/>
      <c r="AWK93" s="106"/>
      <c r="AWL93" s="106"/>
      <c r="AWM93" s="106"/>
      <c r="AWN93" s="106"/>
      <c r="AWO93" s="106"/>
      <c r="AWP93" s="106"/>
      <c r="AWQ93" s="106"/>
      <c r="AWR93" s="106"/>
      <c r="AWS93" s="106"/>
      <c r="AWT93" s="106"/>
      <c r="AWU93" s="106"/>
      <c r="AWV93" s="106"/>
      <c r="AWW93" s="106"/>
      <c r="AWX93" s="106"/>
      <c r="AWY93" s="106"/>
      <c r="AWZ93" s="106"/>
      <c r="AXA93" s="106"/>
      <c r="AXB93" s="106"/>
      <c r="AXC93" s="106"/>
      <c r="AXD93" s="106"/>
      <c r="AXE93" s="106"/>
      <c r="AXF93" s="106"/>
      <c r="AXG93" s="106"/>
      <c r="AXH93" s="106"/>
      <c r="AXI93" s="106"/>
      <c r="AXJ93" s="106"/>
      <c r="AXK93" s="106"/>
      <c r="AXL93" s="106"/>
      <c r="AXM93" s="106"/>
      <c r="AXN93" s="106"/>
      <c r="AXO93" s="106"/>
      <c r="AXP93" s="106"/>
      <c r="AXQ93" s="106"/>
      <c r="AXR93" s="106"/>
      <c r="AXS93" s="106"/>
      <c r="AXT93" s="106"/>
      <c r="AXU93" s="106"/>
      <c r="AXV93" s="106"/>
      <c r="AXW93" s="106"/>
      <c r="AXX93" s="106"/>
      <c r="AXY93" s="106"/>
      <c r="AXZ93" s="106"/>
      <c r="AYA93" s="106"/>
      <c r="AYB93" s="106"/>
      <c r="AYC93" s="106"/>
      <c r="AYD93" s="106"/>
      <c r="AYE93" s="106"/>
      <c r="AYF93" s="106"/>
      <c r="AYG93" s="106"/>
      <c r="AYH93" s="106"/>
      <c r="AYI93" s="106"/>
      <c r="AYJ93" s="106"/>
      <c r="AYK93" s="106"/>
      <c r="AYL93" s="106"/>
      <c r="AYM93" s="106"/>
      <c r="AYN93" s="106"/>
      <c r="AYO93" s="106"/>
      <c r="AYP93" s="106"/>
      <c r="AYQ93" s="106"/>
      <c r="AYR93" s="106"/>
      <c r="AYS93" s="106"/>
      <c r="AYT93" s="106"/>
      <c r="AYU93" s="106"/>
      <c r="AYV93" s="106"/>
      <c r="AYW93" s="106"/>
      <c r="AYX93" s="106"/>
      <c r="AYY93" s="106"/>
      <c r="AYZ93" s="106"/>
      <c r="AZA93" s="106"/>
      <c r="AZB93" s="106"/>
      <c r="AZC93" s="106"/>
      <c r="AZD93" s="106"/>
      <c r="AZE93" s="106"/>
      <c r="AZF93" s="106"/>
      <c r="AZG93" s="106"/>
      <c r="AZH93" s="106"/>
      <c r="AZI93" s="106"/>
      <c r="AZJ93" s="106"/>
      <c r="AZK93" s="106"/>
      <c r="AZL93" s="106"/>
      <c r="AZM93" s="106"/>
      <c r="AZN93" s="106"/>
      <c r="AZO93" s="106"/>
      <c r="AZP93" s="106"/>
      <c r="AZQ93" s="106"/>
      <c r="AZR93" s="106"/>
      <c r="AZS93" s="106"/>
      <c r="AZT93" s="106"/>
      <c r="AZU93" s="106"/>
      <c r="AZV93" s="106"/>
      <c r="AZW93" s="106"/>
      <c r="AZX93" s="106"/>
      <c r="AZY93" s="106"/>
      <c r="AZZ93" s="106"/>
      <c r="BAA93" s="106"/>
      <c r="BAB93" s="106"/>
      <c r="BAC93" s="106"/>
      <c r="BAD93" s="106"/>
      <c r="BAE93" s="106"/>
      <c r="BAF93" s="106"/>
      <c r="BAG93" s="106"/>
      <c r="BAH93" s="106"/>
      <c r="BAI93" s="106"/>
      <c r="BAJ93" s="106"/>
      <c r="BAK93" s="106"/>
      <c r="BAL93" s="106"/>
      <c r="BAM93" s="106"/>
      <c r="BAN93" s="106"/>
      <c r="BAO93" s="106"/>
      <c r="BAP93" s="106"/>
      <c r="BAQ93" s="106"/>
      <c r="BAR93" s="106"/>
      <c r="BAS93" s="106"/>
      <c r="BAT93" s="106"/>
      <c r="BAU93" s="106"/>
      <c r="BAV93" s="106"/>
      <c r="BAW93" s="106"/>
      <c r="BAX93" s="106"/>
      <c r="BAY93" s="106"/>
      <c r="BAZ93" s="106"/>
      <c r="BBA93" s="106"/>
      <c r="BBB93" s="106"/>
      <c r="BBC93" s="106"/>
      <c r="BBD93" s="106"/>
      <c r="BBE93" s="106"/>
      <c r="BBF93" s="106"/>
      <c r="BBG93" s="106"/>
      <c r="BBH93" s="106"/>
      <c r="BBI93" s="106"/>
      <c r="BBJ93" s="106"/>
      <c r="BBK93" s="106"/>
      <c r="BBL93" s="106"/>
      <c r="BBM93" s="106"/>
      <c r="BBN93" s="106"/>
      <c r="BBO93" s="106"/>
      <c r="BBP93" s="106"/>
      <c r="BBQ93" s="106"/>
      <c r="BBR93" s="106"/>
      <c r="BBS93" s="106"/>
      <c r="BBT93" s="106"/>
      <c r="BBU93" s="106"/>
      <c r="BBV93" s="106"/>
      <c r="BBW93" s="106"/>
      <c r="BBX93" s="106"/>
      <c r="BBY93" s="106"/>
      <c r="BBZ93" s="106"/>
      <c r="BCA93" s="106"/>
      <c r="BCB93" s="106"/>
      <c r="BCC93" s="106"/>
      <c r="BCD93" s="106"/>
      <c r="BCE93" s="106"/>
      <c r="BCF93" s="106"/>
      <c r="BCG93" s="106"/>
      <c r="BCH93" s="106"/>
      <c r="BCI93" s="106"/>
      <c r="BCJ93" s="106"/>
      <c r="BCK93" s="106"/>
      <c r="BCL93" s="106"/>
      <c r="BCM93" s="106"/>
      <c r="BCN93" s="106"/>
      <c r="BCO93" s="106"/>
      <c r="BCP93" s="106"/>
      <c r="BCQ93" s="106"/>
      <c r="BCR93" s="106"/>
      <c r="BCS93" s="106"/>
      <c r="BCT93" s="106"/>
      <c r="BCU93" s="106"/>
      <c r="BCV93" s="106"/>
      <c r="BCW93" s="106"/>
      <c r="BCX93" s="106"/>
      <c r="BCY93" s="106"/>
      <c r="BCZ93" s="106"/>
      <c r="BDA93" s="106"/>
      <c r="BDB93" s="106"/>
      <c r="BDC93" s="106"/>
      <c r="BDD93" s="106"/>
      <c r="BDE93" s="106"/>
      <c r="BDF93" s="106"/>
      <c r="BDG93" s="106"/>
      <c r="BDH93" s="106"/>
      <c r="BDI93" s="106"/>
      <c r="BDJ93" s="106"/>
      <c r="BDK93" s="106"/>
      <c r="BDL93" s="106"/>
      <c r="BDM93" s="106"/>
      <c r="BDN93" s="106"/>
      <c r="BDO93" s="106"/>
      <c r="BDP93" s="106"/>
      <c r="BDQ93" s="106"/>
      <c r="BDR93" s="106"/>
      <c r="BDS93" s="106"/>
      <c r="BDT93" s="106"/>
      <c r="BDU93" s="106"/>
      <c r="BDV93" s="106"/>
      <c r="BDW93" s="106"/>
      <c r="BDX93" s="106"/>
      <c r="BDY93" s="106"/>
      <c r="BDZ93" s="106"/>
      <c r="BEA93" s="106"/>
      <c r="BEB93" s="106"/>
      <c r="BEC93" s="106"/>
      <c r="BED93" s="106"/>
      <c r="BEE93" s="106"/>
      <c r="BEF93" s="106"/>
      <c r="BEG93" s="106"/>
      <c r="BEH93" s="106"/>
      <c r="BEI93" s="106"/>
      <c r="BEJ93" s="106"/>
      <c r="BEK93" s="106"/>
      <c r="BEL93" s="106"/>
      <c r="BEM93" s="106"/>
      <c r="BEN93" s="106"/>
      <c r="BEO93" s="106"/>
      <c r="BEP93" s="106"/>
      <c r="BEQ93" s="106"/>
      <c r="BER93" s="106"/>
      <c r="BES93" s="106"/>
      <c r="BET93" s="106"/>
      <c r="BEU93" s="106"/>
      <c r="BEV93" s="106"/>
      <c r="BEW93" s="106"/>
      <c r="BEX93" s="106"/>
      <c r="BEY93" s="106"/>
      <c r="BEZ93" s="106"/>
      <c r="BFA93" s="106"/>
      <c r="BFB93" s="106"/>
      <c r="BFC93" s="106"/>
      <c r="BFD93" s="106"/>
      <c r="BFE93" s="106"/>
      <c r="BFF93" s="106"/>
      <c r="BFG93" s="106"/>
      <c r="BFH93" s="106"/>
      <c r="BFI93" s="106"/>
      <c r="BFJ93" s="106"/>
      <c r="BFK93" s="106"/>
      <c r="BFL93" s="106"/>
      <c r="BFM93" s="106"/>
      <c r="BFN93" s="106"/>
      <c r="BFO93" s="106"/>
      <c r="BFP93" s="106"/>
      <c r="BFQ93" s="106"/>
      <c r="BFR93" s="106"/>
      <c r="BFS93" s="106"/>
      <c r="BFT93" s="106"/>
      <c r="BFU93" s="106"/>
      <c r="BFV93" s="106"/>
      <c r="BFW93" s="106"/>
      <c r="BFX93" s="106"/>
      <c r="BFY93" s="106"/>
      <c r="BFZ93" s="106"/>
      <c r="BGA93" s="106"/>
      <c r="BGB93" s="106"/>
      <c r="BGC93" s="106"/>
      <c r="BGD93" s="106"/>
      <c r="BGE93" s="106"/>
      <c r="BGF93" s="106"/>
      <c r="BGG93" s="106"/>
      <c r="BGH93" s="106"/>
      <c r="BGI93" s="106"/>
      <c r="BGJ93" s="106"/>
      <c r="BGK93" s="106"/>
      <c r="BGL93" s="106"/>
      <c r="BGM93" s="106"/>
      <c r="BGN93" s="106"/>
      <c r="BGO93" s="106"/>
      <c r="BGP93" s="106"/>
      <c r="BGQ93" s="106"/>
      <c r="BGR93" s="106"/>
      <c r="BGS93" s="106"/>
      <c r="BGT93" s="106"/>
      <c r="BGU93" s="106"/>
      <c r="BGV93" s="106"/>
      <c r="BGW93" s="106"/>
      <c r="BGX93" s="106"/>
      <c r="BGY93" s="106"/>
      <c r="BGZ93" s="106"/>
      <c r="BHA93" s="106"/>
      <c r="BHB93" s="106"/>
      <c r="BHC93" s="106"/>
      <c r="BHD93" s="106"/>
      <c r="BHE93" s="106"/>
      <c r="BHF93" s="106"/>
      <c r="BHG93" s="106"/>
      <c r="BHH93" s="106"/>
      <c r="BHI93" s="106"/>
      <c r="BHJ93" s="106"/>
      <c r="BHK93" s="106"/>
      <c r="BHL93" s="106"/>
      <c r="BHM93" s="106"/>
      <c r="BHN93" s="106"/>
      <c r="BHO93" s="106"/>
      <c r="BHP93" s="106"/>
      <c r="BHQ93" s="106"/>
      <c r="BHR93" s="106"/>
      <c r="BHS93" s="106"/>
      <c r="BHT93" s="106"/>
      <c r="BHU93" s="106"/>
      <c r="BHV93" s="106"/>
      <c r="BHW93" s="106"/>
      <c r="BHX93" s="106"/>
      <c r="BHY93" s="106"/>
      <c r="BHZ93" s="106"/>
      <c r="BIA93" s="106"/>
      <c r="BIB93" s="106"/>
      <c r="BIC93" s="106"/>
      <c r="BID93" s="106"/>
      <c r="BIE93" s="106"/>
      <c r="BIF93" s="106"/>
      <c r="BIG93" s="106"/>
      <c r="BIH93" s="106"/>
      <c r="BII93" s="106"/>
      <c r="BIJ93" s="106"/>
      <c r="BIK93" s="106"/>
      <c r="BIL93" s="106"/>
      <c r="BIM93" s="106"/>
      <c r="BIN93" s="106"/>
      <c r="BIO93" s="106"/>
      <c r="BIP93" s="106"/>
      <c r="BIQ93" s="106"/>
      <c r="BIR93" s="106"/>
      <c r="BIS93" s="106"/>
      <c r="BIT93" s="106"/>
      <c r="BIU93" s="106"/>
      <c r="BIV93" s="106"/>
      <c r="BIW93" s="106"/>
      <c r="BIX93" s="106"/>
      <c r="BIY93" s="106"/>
      <c r="BIZ93" s="106"/>
      <c r="BJA93" s="106"/>
      <c r="BJB93" s="106"/>
      <c r="BJC93" s="106"/>
      <c r="BJD93" s="106"/>
      <c r="BJE93" s="106"/>
      <c r="BJF93" s="106"/>
      <c r="BJG93" s="106"/>
      <c r="BJH93" s="106"/>
      <c r="BJI93" s="106"/>
      <c r="BJJ93" s="106"/>
      <c r="BJK93" s="106"/>
      <c r="BJL93" s="106"/>
      <c r="BJM93" s="106"/>
      <c r="BJN93" s="106"/>
      <c r="BJO93" s="106"/>
      <c r="BJP93" s="106"/>
      <c r="BJQ93" s="106"/>
      <c r="BJR93" s="106"/>
      <c r="BJS93" s="106"/>
      <c r="BJT93" s="106"/>
      <c r="BJU93" s="106"/>
      <c r="BJV93" s="106"/>
      <c r="BJW93" s="106"/>
      <c r="BJX93" s="106"/>
      <c r="BJY93" s="106"/>
      <c r="BJZ93" s="106"/>
      <c r="BKA93" s="106"/>
      <c r="BKB93" s="106"/>
      <c r="BKC93" s="106"/>
      <c r="BKD93" s="106"/>
      <c r="BKE93" s="106"/>
      <c r="BKF93" s="106"/>
      <c r="BKG93" s="106"/>
      <c r="BKH93" s="106"/>
      <c r="BKI93" s="106"/>
      <c r="BKJ93" s="106"/>
      <c r="BKK93" s="106"/>
      <c r="BKL93" s="106"/>
      <c r="BKM93" s="106"/>
      <c r="BKN93" s="106"/>
      <c r="BKO93" s="106"/>
      <c r="BKP93" s="106"/>
      <c r="BKQ93" s="106"/>
      <c r="BKR93" s="106"/>
      <c r="BKS93" s="106"/>
      <c r="BKT93" s="106"/>
      <c r="BKU93" s="106"/>
      <c r="BKV93" s="106"/>
      <c r="BKW93" s="106"/>
      <c r="BKX93" s="106"/>
      <c r="BKY93" s="106"/>
      <c r="BKZ93" s="106"/>
      <c r="BLA93" s="106"/>
      <c r="BLB93" s="106"/>
      <c r="BLC93" s="106"/>
      <c r="BLD93" s="106"/>
      <c r="BLE93" s="106"/>
      <c r="BLF93" s="106"/>
      <c r="BLG93" s="106"/>
      <c r="BLH93" s="106"/>
      <c r="BLI93" s="106"/>
      <c r="BLJ93" s="106"/>
      <c r="BLK93" s="106"/>
      <c r="BLL93" s="106"/>
      <c r="BLM93" s="106"/>
      <c r="BLN93" s="106"/>
      <c r="BLO93" s="106"/>
      <c r="BLP93" s="106"/>
      <c r="BLQ93" s="106"/>
      <c r="BLR93" s="106"/>
      <c r="BLS93" s="106"/>
      <c r="BLT93" s="106"/>
      <c r="BLU93" s="106"/>
      <c r="BLV93" s="106"/>
      <c r="BLW93" s="106"/>
      <c r="BLX93" s="106"/>
      <c r="BLY93" s="106"/>
      <c r="BLZ93" s="106"/>
      <c r="BMA93" s="106"/>
      <c r="BMB93" s="106"/>
      <c r="BMC93" s="106"/>
      <c r="BMD93" s="106"/>
      <c r="BME93" s="106"/>
      <c r="BMF93" s="106"/>
      <c r="BMG93" s="106"/>
      <c r="BMH93" s="106"/>
      <c r="BMI93" s="106"/>
      <c r="BMJ93" s="106"/>
      <c r="BMK93" s="106"/>
      <c r="BML93" s="106"/>
      <c r="BMM93" s="106"/>
      <c r="BMN93" s="106"/>
      <c r="BMO93" s="106"/>
      <c r="BMP93" s="106"/>
      <c r="BMQ93" s="106"/>
      <c r="BMR93" s="106"/>
      <c r="BMS93" s="106"/>
      <c r="BMT93" s="106"/>
      <c r="BMU93" s="106"/>
      <c r="BMV93" s="106"/>
      <c r="BMW93" s="106"/>
      <c r="BMX93" s="106"/>
      <c r="BMY93" s="106"/>
      <c r="BMZ93" s="106"/>
      <c r="BNA93" s="106"/>
      <c r="BNB93" s="106"/>
      <c r="BNC93" s="106"/>
      <c r="BND93" s="106"/>
      <c r="BNE93" s="106"/>
      <c r="BNF93" s="106"/>
      <c r="BNG93" s="106"/>
      <c r="BNH93" s="106"/>
      <c r="BNI93" s="106"/>
      <c r="BNJ93" s="106"/>
      <c r="BNK93" s="106"/>
      <c r="BNL93" s="106"/>
      <c r="BNM93" s="106"/>
      <c r="BNN93" s="106"/>
      <c r="BNO93" s="106"/>
      <c r="BNP93" s="106"/>
      <c r="BNQ93" s="106"/>
      <c r="BNR93" s="106"/>
      <c r="BNS93" s="106"/>
      <c r="BNT93" s="106"/>
      <c r="BNU93" s="106"/>
      <c r="BNV93" s="106"/>
      <c r="BNW93" s="106"/>
      <c r="BNX93" s="106"/>
      <c r="BNY93" s="106"/>
      <c r="BNZ93" s="106"/>
      <c r="BOA93" s="106"/>
      <c r="BOB93" s="106"/>
      <c r="BOC93" s="106"/>
      <c r="BOD93" s="106"/>
      <c r="BOE93" s="106"/>
      <c r="BOF93" s="106"/>
      <c r="BOG93" s="106"/>
      <c r="BOH93" s="106"/>
      <c r="BOI93" s="106"/>
      <c r="BOJ93" s="106"/>
      <c r="BOK93" s="106"/>
      <c r="BOL93" s="106"/>
      <c r="BOM93" s="106"/>
      <c r="BON93" s="106"/>
      <c r="BOO93" s="106"/>
      <c r="BOP93" s="106"/>
      <c r="BOQ93" s="106"/>
      <c r="BOR93" s="106"/>
      <c r="BOS93" s="106"/>
      <c r="BOT93" s="106"/>
      <c r="BOU93" s="106"/>
      <c r="BOV93" s="106"/>
      <c r="BOW93" s="106"/>
      <c r="BOX93" s="106"/>
      <c r="BOY93" s="106"/>
      <c r="BOZ93" s="106"/>
      <c r="BPA93" s="106"/>
      <c r="BPB93" s="106"/>
      <c r="BPC93" s="106"/>
      <c r="BPD93" s="106"/>
      <c r="BPE93" s="106"/>
      <c r="BPF93" s="106"/>
      <c r="BPG93" s="106"/>
      <c r="BPH93" s="106"/>
      <c r="BPI93" s="106"/>
      <c r="BPJ93" s="106"/>
      <c r="BPK93" s="106"/>
      <c r="BPL93" s="106"/>
      <c r="BPM93" s="106"/>
      <c r="BPN93" s="106"/>
      <c r="BPO93" s="106"/>
      <c r="BPP93" s="106"/>
      <c r="BPQ93" s="106"/>
      <c r="BPR93" s="106"/>
      <c r="BPS93" s="106"/>
      <c r="BPT93" s="106"/>
      <c r="BPU93" s="106"/>
      <c r="BPV93" s="106"/>
      <c r="BPW93" s="106"/>
      <c r="BPX93" s="106"/>
      <c r="BPY93" s="106"/>
      <c r="BPZ93" s="106"/>
      <c r="BQA93" s="106"/>
      <c r="BQB93" s="106"/>
      <c r="BQC93" s="106"/>
      <c r="BQD93" s="106"/>
      <c r="BQE93" s="106"/>
      <c r="BQF93" s="106"/>
      <c r="BQG93" s="106"/>
      <c r="BQH93" s="106"/>
      <c r="BQI93" s="106"/>
      <c r="BQJ93" s="106"/>
      <c r="BQK93" s="106"/>
      <c r="BQL93" s="106"/>
      <c r="BQM93" s="106"/>
      <c r="BQN93" s="106"/>
      <c r="BQO93" s="106"/>
      <c r="BQP93" s="106"/>
      <c r="BQQ93" s="106"/>
      <c r="BQR93" s="106"/>
      <c r="BQS93" s="106"/>
      <c r="BQT93" s="106"/>
      <c r="BQU93" s="106"/>
      <c r="BQV93" s="106"/>
      <c r="BQW93" s="106"/>
      <c r="BQX93" s="106"/>
      <c r="BQY93" s="106"/>
      <c r="BQZ93" s="106"/>
      <c r="BRA93" s="106"/>
      <c r="BRB93" s="106"/>
      <c r="BRC93" s="106"/>
      <c r="BRD93" s="106"/>
      <c r="BRE93" s="106"/>
      <c r="BRF93" s="106"/>
      <c r="BRG93" s="106"/>
      <c r="BRH93" s="106"/>
      <c r="BRI93" s="106"/>
      <c r="BRJ93" s="106"/>
      <c r="BRK93" s="106"/>
      <c r="BRL93" s="106"/>
      <c r="BRM93" s="106"/>
      <c r="BRN93" s="106"/>
      <c r="BRO93" s="106"/>
      <c r="BRP93" s="106"/>
      <c r="BRQ93" s="106"/>
      <c r="BRR93" s="106"/>
      <c r="BRS93" s="106"/>
      <c r="BRT93" s="106"/>
      <c r="BRU93" s="106"/>
      <c r="BRV93" s="106"/>
      <c r="BRW93" s="106"/>
      <c r="BRX93" s="106"/>
      <c r="BRY93" s="106"/>
      <c r="BRZ93" s="106"/>
      <c r="BSA93" s="106"/>
      <c r="BSB93" s="106"/>
      <c r="BSC93" s="106"/>
      <c r="BSD93" s="106"/>
      <c r="BSE93" s="106"/>
      <c r="BSF93" s="106"/>
      <c r="BSG93" s="106"/>
      <c r="BSH93" s="106"/>
      <c r="BSI93" s="106"/>
      <c r="BSJ93" s="106"/>
      <c r="BSK93" s="106"/>
      <c r="BSL93" s="106"/>
      <c r="BSM93" s="106"/>
      <c r="BSN93" s="106"/>
      <c r="BSO93" s="106"/>
      <c r="BSP93" s="106"/>
      <c r="BSQ93" s="106"/>
      <c r="BSR93" s="106"/>
      <c r="BSS93" s="106"/>
      <c r="BST93" s="106"/>
      <c r="BSU93" s="106"/>
      <c r="BSV93" s="106"/>
      <c r="BSW93" s="106"/>
      <c r="BSX93" s="106"/>
      <c r="BSY93" s="106"/>
      <c r="BSZ93" s="106"/>
      <c r="BTA93" s="106"/>
      <c r="BTB93" s="106"/>
      <c r="BTC93" s="106"/>
      <c r="BTD93" s="106"/>
      <c r="BTE93" s="106"/>
      <c r="BTF93" s="106"/>
      <c r="BTG93" s="106"/>
      <c r="BTH93" s="106"/>
      <c r="BTI93" s="106"/>
      <c r="BTJ93" s="106"/>
      <c r="BTK93" s="106"/>
      <c r="BTL93" s="106"/>
      <c r="BTM93" s="106"/>
      <c r="BTN93" s="106"/>
      <c r="BTO93" s="106"/>
      <c r="BTP93" s="106"/>
      <c r="BTQ93" s="106"/>
      <c r="BTR93" s="106"/>
      <c r="BTS93" s="106"/>
      <c r="BTT93" s="106"/>
      <c r="BTU93" s="106"/>
      <c r="BTV93" s="106"/>
      <c r="BTW93" s="106"/>
      <c r="BTX93" s="106"/>
      <c r="BTY93" s="106"/>
      <c r="BTZ93" s="106"/>
      <c r="BUA93" s="106"/>
      <c r="BUB93" s="106"/>
      <c r="BUC93" s="106"/>
      <c r="BUD93" s="106"/>
      <c r="BUE93" s="106"/>
      <c r="BUF93" s="106"/>
      <c r="BUG93" s="106"/>
      <c r="BUH93" s="106"/>
      <c r="BUI93" s="106"/>
      <c r="BUJ93" s="106"/>
      <c r="BUK93" s="106"/>
      <c r="BUL93" s="106"/>
      <c r="BUM93" s="106"/>
      <c r="BUN93" s="106"/>
      <c r="BUO93" s="106"/>
      <c r="BUP93" s="106"/>
      <c r="BUQ93" s="106"/>
      <c r="BUR93" s="106"/>
      <c r="BUS93" s="106"/>
      <c r="BUT93" s="106"/>
      <c r="BUU93" s="106"/>
      <c r="BUV93" s="106"/>
      <c r="BUW93" s="106"/>
      <c r="BUX93" s="106"/>
      <c r="BUY93" s="106"/>
      <c r="BUZ93" s="106"/>
      <c r="BVA93" s="106"/>
      <c r="BVB93" s="106"/>
      <c r="BVC93" s="106"/>
      <c r="BVD93" s="106"/>
      <c r="BVE93" s="106"/>
      <c r="BVF93" s="106"/>
      <c r="BVG93" s="106"/>
      <c r="BVH93" s="106"/>
      <c r="BVI93" s="106"/>
      <c r="BVJ93" s="106"/>
      <c r="BVK93" s="106"/>
      <c r="BVL93" s="106"/>
      <c r="BVM93" s="106"/>
      <c r="BVN93" s="106"/>
      <c r="BVO93" s="106"/>
      <c r="BVP93" s="106"/>
      <c r="BVQ93" s="106"/>
      <c r="BVR93" s="106"/>
      <c r="BVS93" s="106"/>
      <c r="BVT93" s="106"/>
      <c r="BVU93" s="106"/>
      <c r="BVV93" s="106"/>
      <c r="BVW93" s="106"/>
      <c r="BVX93" s="106"/>
      <c r="BVY93" s="106"/>
      <c r="BVZ93" s="106"/>
      <c r="BWA93" s="106"/>
      <c r="BWB93" s="106"/>
      <c r="BWC93" s="106"/>
      <c r="BWD93" s="106"/>
      <c r="BWE93" s="106"/>
      <c r="BWF93" s="106"/>
      <c r="BWG93" s="106"/>
      <c r="BWH93" s="106"/>
      <c r="BWI93" s="106"/>
      <c r="BWJ93" s="106"/>
      <c r="BWK93" s="106"/>
      <c r="BWL93" s="106"/>
      <c r="BWM93" s="106"/>
      <c r="BWN93" s="106"/>
      <c r="BWO93" s="106"/>
      <c r="BWP93" s="106"/>
      <c r="BWQ93" s="106"/>
      <c r="BWR93" s="106"/>
      <c r="BWS93" s="106"/>
      <c r="BWT93" s="106"/>
      <c r="BWU93" s="106"/>
      <c r="BWV93" s="106"/>
      <c r="BWW93" s="106"/>
      <c r="BWX93" s="106"/>
      <c r="BWY93" s="106"/>
      <c r="BWZ93" s="106"/>
      <c r="BXA93" s="106"/>
      <c r="BXB93" s="106"/>
      <c r="BXC93" s="106"/>
      <c r="BXD93" s="106"/>
      <c r="BXE93" s="106"/>
      <c r="BXF93" s="106"/>
      <c r="BXG93" s="106"/>
      <c r="BXH93" s="106"/>
      <c r="BXI93" s="106"/>
      <c r="BXJ93" s="106"/>
      <c r="BXK93" s="106"/>
      <c r="BXL93" s="106"/>
      <c r="BXM93" s="106"/>
      <c r="BXN93" s="106"/>
      <c r="BXO93" s="106"/>
      <c r="BXP93" s="106"/>
      <c r="BXQ93" s="106"/>
      <c r="BXR93" s="106"/>
      <c r="BXS93" s="106"/>
      <c r="BXT93" s="106"/>
      <c r="BXU93" s="106"/>
      <c r="BXV93" s="106"/>
      <c r="BXW93" s="106"/>
      <c r="BXX93" s="106"/>
      <c r="BXY93" s="106"/>
      <c r="BXZ93" s="106"/>
      <c r="BYA93" s="106"/>
      <c r="BYB93" s="106"/>
      <c r="BYC93" s="106"/>
      <c r="BYD93" s="106"/>
      <c r="BYE93" s="106"/>
      <c r="BYF93" s="106"/>
      <c r="BYG93" s="106"/>
      <c r="BYH93" s="106"/>
      <c r="BYI93" s="106"/>
      <c r="BYJ93" s="106"/>
      <c r="BYK93" s="106"/>
      <c r="BYL93" s="106"/>
      <c r="BYM93" s="106"/>
      <c r="BYN93" s="106"/>
      <c r="BYO93" s="106"/>
      <c r="BYP93" s="106"/>
      <c r="BYQ93" s="106"/>
      <c r="BYR93" s="106"/>
      <c r="BYS93" s="106"/>
      <c r="BYT93" s="106"/>
      <c r="BYU93" s="106"/>
      <c r="BYV93" s="106"/>
      <c r="BYW93" s="106"/>
      <c r="BYX93" s="106"/>
      <c r="BYY93" s="106"/>
      <c r="BYZ93" s="106"/>
      <c r="BZA93" s="106"/>
      <c r="BZB93" s="106"/>
      <c r="BZC93" s="106"/>
      <c r="BZD93" s="106"/>
      <c r="BZE93" s="106"/>
      <c r="BZF93" s="106"/>
      <c r="BZG93" s="106"/>
      <c r="BZH93" s="106"/>
      <c r="BZI93" s="106"/>
      <c r="BZJ93" s="106"/>
      <c r="BZK93" s="106"/>
      <c r="BZL93" s="106"/>
      <c r="BZM93" s="106"/>
      <c r="BZN93" s="106"/>
      <c r="BZO93" s="106"/>
      <c r="BZP93" s="106"/>
      <c r="BZQ93" s="106"/>
      <c r="BZR93" s="106"/>
      <c r="BZS93" s="106"/>
      <c r="BZT93" s="106"/>
      <c r="BZU93" s="106"/>
      <c r="BZV93" s="106"/>
      <c r="BZW93" s="106"/>
      <c r="BZX93" s="106"/>
      <c r="BZY93" s="106"/>
      <c r="BZZ93" s="106"/>
      <c r="CAA93" s="106"/>
      <c r="CAB93" s="106"/>
      <c r="CAC93" s="106"/>
      <c r="CAD93" s="106"/>
      <c r="CAE93" s="106"/>
      <c r="CAF93" s="106"/>
      <c r="CAG93" s="106"/>
      <c r="CAH93" s="106"/>
      <c r="CAI93" s="106"/>
      <c r="CAJ93" s="106"/>
      <c r="CAK93" s="106"/>
      <c r="CAL93" s="106"/>
      <c r="CAM93" s="106"/>
      <c r="CAN93" s="106"/>
      <c r="CAO93" s="106"/>
      <c r="CAP93" s="106"/>
      <c r="CAQ93" s="106"/>
      <c r="CAR93" s="106"/>
      <c r="CAS93" s="106"/>
      <c r="CAT93" s="106"/>
      <c r="CAU93" s="106"/>
      <c r="CAV93" s="106"/>
      <c r="CAW93" s="106"/>
      <c r="CAX93" s="106"/>
      <c r="CAY93" s="106"/>
      <c r="CAZ93" s="106"/>
      <c r="CBA93" s="106"/>
      <c r="CBB93" s="106"/>
      <c r="CBC93" s="106"/>
      <c r="CBD93" s="106"/>
      <c r="CBE93" s="106"/>
      <c r="CBF93" s="106"/>
      <c r="CBG93" s="106"/>
      <c r="CBH93" s="106"/>
      <c r="CBI93" s="106"/>
      <c r="CBJ93" s="106"/>
      <c r="CBK93" s="106"/>
      <c r="CBL93" s="106"/>
      <c r="CBM93" s="106"/>
      <c r="CBN93" s="106"/>
      <c r="CBO93" s="106"/>
      <c r="CBP93" s="106"/>
      <c r="CBQ93" s="106"/>
      <c r="CBR93" s="106"/>
      <c r="CBS93" s="106"/>
      <c r="CBT93" s="106"/>
      <c r="CBU93" s="106"/>
      <c r="CBV93" s="106"/>
      <c r="CBW93" s="106"/>
      <c r="CBX93" s="106"/>
      <c r="CBY93" s="106"/>
      <c r="CBZ93" s="106"/>
      <c r="CCA93" s="106"/>
      <c r="CCB93" s="106"/>
      <c r="CCC93" s="106"/>
      <c r="CCD93" s="106"/>
      <c r="CCE93" s="106"/>
      <c r="CCF93" s="106"/>
      <c r="CCG93" s="106"/>
      <c r="CCH93" s="106"/>
      <c r="CCI93" s="106"/>
      <c r="CCJ93" s="106"/>
      <c r="CCK93" s="106"/>
      <c r="CCL93" s="106"/>
      <c r="CCM93" s="106"/>
      <c r="CCN93" s="106"/>
      <c r="CCO93" s="106"/>
      <c r="CCP93" s="106"/>
      <c r="CCQ93" s="106"/>
      <c r="CCR93" s="106"/>
      <c r="CCS93" s="106"/>
      <c r="CCT93" s="106"/>
      <c r="CCU93" s="106"/>
      <c r="CCV93" s="106"/>
      <c r="CCW93" s="106"/>
      <c r="CCX93" s="106"/>
      <c r="CCY93" s="106"/>
      <c r="CCZ93" s="106"/>
      <c r="CDA93" s="106"/>
      <c r="CDB93" s="106"/>
      <c r="CDC93" s="106"/>
      <c r="CDD93" s="106"/>
      <c r="CDE93" s="106"/>
      <c r="CDF93" s="106"/>
      <c r="CDG93" s="106"/>
      <c r="CDH93" s="106"/>
      <c r="CDI93" s="106"/>
      <c r="CDJ93" s="106"/>
      <c r="CDK93" s="106"/>
      <c r="CDL93" s="106"/>
      <c r="CDM93" s="106"/>
      <c r="CDN93" s="106"/>
      <c r="CDO93" s="106"/>
      <c r="CDP93" s="106"/>
      <c r="CDQ93" s="106"/>
      <c r="CDR93" s="106"/>
      <c r="CDS93" s="106"/>
      <c r="CDT93" s="106"/>
      <c r="CDU93" s="106"/>
      <c r="CDV93" s="106"/>
      <c r="CDW93" s="106"/>
      <c r="CDX93" s="106"/>
      <c r="CDY93" s="106"/>
      <c r="CDZ93" s="106"/>
      <c r="CEA93" s="106"/>
      <c r="CEB93" s="106"/>
      <c r="CEC93" s="106"/>
      <c r="CED93" s="106"/>
      <c r="CEE93" s="106"/>
      <c r="CEF93" s="106"/>
      <c r="CEG93" s="106"/>
      <c r="CEH93" s="106"/>
      <c r="CEI93" s="106"/>
      <c r="CEJ93" s="106"/>
      <c r="CEK93" s="106"/>
      <c r="CEL93" s="106"/>
      <c r="CEM93" s="106"/>
      <c r="CEN93" s="106"/>
      <c r="CEO93" s="106"/>
      <c r="CEP93" s="106"/>
      <c r="CEQ93" s="106"/>
      <c r="CER93" s="106"/>
      <c r="CES93" s="106"/>
      <c r="CET93" s="106"/>
      <c r="CEU93" s="106"/>
      <c r="CEV93" s="106"/>
      <c r="CEW93" s="106"/>
      <c r="CEX93" s="106"/>
      <c r="CEY93" s="106"/>
      <c r="CEZ93" s="106"/>
      <c r="CFA93" s="106"/>
      <c r="CFB93" s="106"/>
      <c r="CFC93" s="106"/>
      <c r="CFD93" s="106"/>
      <c r="CFE93" s="106"/>
      <c r="CFF93" s="106"/>
      <c r="CFG93" s="106"/>
      <c r="CFH93" s="106"/>
      <c r="CFI93" s="106"/>
      <c r="CFJ93" s="106"/>
      <c r="CFK93" s="106"/>
      <c r="CFL93" s="106"/>
      <c r="CFM93" s="106"/>
      <c r="CFN93" s="106"/>
      <c r="CFO93" s="106"/>
      <c r="CFP93" s="106"/>
      <c r="CFQ93" s="106"/>
      <c r="CFR93" s="106"/>
      <c r="CFS93" s="106"/>
      <c r="CFT93" s="106"/>
      <c r="CFU93" s="106"/>
      <c r="CFV93" s="106"/>
      <c r="CFW93" s="106"/>
      <c r="CFX93" s="106"/>
      <c r="CFY93" s="106"/>
      <c r="CFZ93" s="106"/>
      <c r="CGA93" s="106"/>
      <c r="CGB93" s="106"/>
      <c r="CGC93" s="106"/>
      <c r="CGD93" s="106"/>
      <c r="CGE93" s="106"/>
      <c r="CGF93" s="106"/>
      <c r="CGG93" s="106"/>
      <c r="CGH93" s="106"/>
      <c r="CGI93" s="106"/>
      <c r="CGJ93" s="106"/>
      <c r="CGK93" s="106"/>
      <c r="CGL93" s="106"/>
      <c r="CGM93" s="106"/>
      <c r="CGN93" s="106"/>
      <c r="CGO93" s="106"/>
      <c r="CGP93" s="106"/>
      <c r="CGQ93" s="106"/>
      <c r="CGR93" s="106"/>
      <c r="CGS93" s="106"/>
      <c r="CGT93" s="106"/>
      <c r="CGU93" s="106"/>
      <c r="CGV93" s="106"/>
      <c r="CGW93" s="106"/>
      <c r="CGX93" s="106"/>
      <c r="CGY93" s="106"/>
      <c r="CGZ93" s="106"/>
      <c r="CHA93" s="106"/>
      <c r="CHB93" s="106"/>
      <c r="CHC93" s="106"/>
      <c r="CHD93" s="106"/>
      <c r="CHE93" s="106"/>
      <c r="CHF93" s="106"/>
      <c r="CHG93" s="106"/>
      <c r="CHH93" s="106"/>
      <c r="CHI93" s="106"/>
      <c r="CHJ93" s="106"/>
      <c r="CHK93" s="106"/>
      <c r="CHL93" s="106"/>
      <c r="CHM93" s="106"/>
      <c r="CHN93" s="106"/>
      <c r="CHO93" s="106"/>
      <c r="CHP93" s="106"/>
      <c r="CHQ93" s="106"/>
      <c r="CHR93" s="106"/>
      <c r="CHS93" s="106"/>
      <c r="CHT93" s="106"/>
      <c r="CHU93" s="106"/>
      <c r="CHV93" s="106"/>
      <c r="CHW93" s="106"/>
      <c r="CHX93" s="106"/>
      <c r="CHY93" s="106"/>
      <c r="CHZ93" s="106"/>
      <c r="CIA93" s="106"/>
      <c r="CIB93" s="106"/>
      <c r="CIC93" s="106"/>
      <c r="CID93" s="106"/>
      <c r="CIE93" s="106"/>
      <c r="CIF93" s="106"/>
      <c r="CIG93" s="106"/>
      <c r="CIH93" s="106"/>
      <c r="CII93" s="106"/>
      <c r="CIJ93" s="106"/>
      <c r="CIK93" s="106"/>
      <c r="CIL93" s="106"/>
      <c r="CIM93" s="106"/>
      <c r="CIN93" s="106"/>
      <c r="CIO93" s="106"/>
      <c r="CIP93" s="106"/>
      <c r="CIQ93" s="106"/>
      <c r="CIR93" s="106"/>
      <c r="CIS93" s="106"/>
      <c r="CIT93" s="106"/>
      <c r="CIU93" s="106"/>
      <c r="CIV93" s="106"/>
      <c r="CIW93" s="106"/>
      <c r="CIX93" s="106"/>
      <c r="CIY93" s="106"/>
      <c r="CIZ93" s="106"/>
      <c r="CJA93" s="106"/>
      <c r="CJB93" s="106"/>
      <c r="CJC93" s="106"/>
      <c r="CJD93" s="106"/>
      <c r="CJE93" s="106"/>
      <c r="CJF93" s="106"/>
      <c r="CJG93" s="106"/>
      <c r="CJH93" s="106"/>
      <c r="CJI93" s="106"/>
      <c r="CJJ93" s="106"/>
      <c r="CJK93" s="106"/>
      <c r="CJL93" s="106"/>
      <c r="CJM93" s="106"/>
      <c r="CJN93" s="106"/>
      <c r="CJO93" s="106"/>
      <c r="CJP93" s="106"/>
      <c r="CJQ93" s="106"/>
      <c r="CJR93" s="106"/>
      <c r="CJS93" s="106"/>
      <c r="CJT93" s="106"/>
      <c r="CJU93" s="106"/>
      <c r="CJV93" s="106"/>
      <c r="CJW93" s="106"/>
      <c r="CJX93" s="106"/>
      <c r="CJY93" s="106"/>
      <c r="CJZ93" s="106"/>
      <c r="CKA93" s="106"/>
      <c r="CKB93" s="106"/>
      <c r="CKC93" s="106"/>
      <c r="CKD93" s="106"/>
      <c r="CKE93" s="106"/>
      <c r="CKF93" s="106"/>
      <c r="CKG93" s="106"/>
      <c r="CKH93" s="106"/>
      <c r="CKI93" s="106"/>
      <c r="CKJ93" s="106"/>
      <c r="CKK93" s="106"/>
      <c r="CKL93" s="106"/>
      <c r="CKM93" s="106"/>
      <c r="CKN93" s="106"/>
      <c r="CKO93" s="106"/>
      <c r="CKP93" s="106"/>
      <c r="CKQ93" s="106"/>
      <c r="CKR93" s="106"/>
      <c r="CKS93" s="106"/>
      <c r="CKT93" s="106"/>
      <c r="CKU93" s="106"/>
      <c r="CKV93" s="106"/>
      <c r="CKW93" s="106"/>
      <c r="CKX93" s="106"/>
      <c r="CKY93" s="106"/>
      <c r="CKZ93" s="106"/>
      <c r="CLA93" s="106"/>
      <c r="CLB93" s="106"/>
      <c r="CLC93" s="106"/>
      <c r="CLD93" s="106"/>
      <c r="CLE93" s="106"/>
      <c r="CLF93" s="106"/>
      <c r="CLG93" s="106"/>
      <c r="CLH93" s="106"/>
      <c r="CLI93" s="106"/>
      <c r="CLJ93" s="106"/>
      <c r="CLK93" s="106"/>
      <c r="CLL93" s="106"/>
      <c r="CLM93" s="106"/>
      <c r="CLN93" s="106"/>
      <c r="CLO93" s="106"/>
      <c r="CLP93" s="106"/>
      <c r="CLQ93" s="106"/>
      <c r="CLR93" s="106"/>
      <c r="CLS93" s="106"/>
      <c r="CLT93" s="106"/>
      <c r="CLU93" s="106"/>
      <c r="CLV93" s="106"/>
      <c r="CLW93" s="106"/>
      <c r="CLX93" s="106"/>
      <c r="CLY93" s="106"/>
      <c r="CLZ93" s="106"/>
      <c r="CMA93" s="106"/>
      <c r="CMB93" s="106"/>
      <c r="CMC93" s="106"/>
      <c r="CMD93" s="106"/>
      <c r="CME93" s="106"/>
      <c r="CMF93" s="106"/>
      <c r="CMG93" s="106"/>
      <c r="CMH93" s="106"/>
      <c r="CMI93" s="106"/>
      <c r="CMJ93" s="106"/>
      <c r="CMK93" s="106"/>
      <c r="CML93" s="106"/>
      <c r="CMM93" s="106"/>
      <c r="CMN93" s="106"/>
      <c r="CMO93" s="106"/>
      <c r="CMP93" s="106"/>
      <c r="CMQ93" s="106"/>
      <c r="CMR93" s="106"/>
      <c r="CMS93" s="106"/>
      <c r="CMT93" s="106"/>
      <c r="CMU93" s="106"/>
      <c r="CMV93" s="106"/>
      <c r="CMW93" s="106"/>
      <c r="CMX93" s="106"/>
      <c r="CMY93" s="106"/>
      <c r="CMZ93" s="106"/>
      <c r="CNA93" s="106"/>
      <c r="CNB93" s="106"/>
      <c r="CNC93" s="106"/>
      <c r="CND93" s="106"/>
      <c r="CNE93" s="106"/>
      <c r="CNF93" s="106"/>
      <c r="CNG93" s="106"/>
      <c r="CNH93" s="106"/>
      <c r="CNI93" s="106"/>
      <c r="CNJ93" s="106"/>
      <c r="CNK93" s="106"/>
      <c r="CNL93" s="106"/>
      <c r="CNM93" s="106"/>
      <c r="CNN93" s="106"/>
      <c r="CNO93" s="106"/>
      <c r="CNP93" s="106"/>
      <c r="CNQ93" s="106"/>
      <c r="CNR93" s="106"/>
      <c r="CNS93" s="106"/>
      <c r="CNT93" s="106"/>
      <c r="CNU93" s="106"/>
      <c r="CNV93" s="106"/>
      <c r="CNW93" s="106"/>
      <c r="CNX93" s="106"/>
      <c r="CNY93" s="106"/>
      <c r="CNZ93" s="106"/>
      <c r="COA93" s="106"/>
      <c r="COB93" s="106"/>
      <c r="COC93" s="106"/>
      <c r="COD93" s="106"/>
      <c r="COE93" s="106"/>
      <c r="COF93" s="106"/>
      <c r="COG93" s="106"/>
      <c r="COH93" s="106"/>
      <c r="COI93" s="106"/>
      <c r="COJ93" s="106"/>
      <c r="COK93" s="106"/>
      <c r="COL93" s="106"/>
      <c r="COM93" s="106"/>
      <c r="CON93" s="106"/>
      <c r="COO93" s="106"/>
      <c r="COP93" s="106"/>
      <c r="COQ93" s="106"/>
      <c r="COR93" s="106"/>
      <c r="COS93" s="106"/>
      <c r="COT93" s="106"/>
      <c r="COU93" s="106"/>
      <c r="COV93" s="106"/>
      <c r="COW93" s="106"/>
      <c r="COX93" s="106"/>
      <c r="COY93" s="106"/>
      <c r="COZ93" s="106"/>
      <c r="CPA93" s="106"/>
      <c r="CPB93" s="106"/>
      <c r="CPC93" s="106"/>
      <c r="CPD93" s="106"/>
      <c r="CPE93" s="106"/>
      <c r="CPF93" s="106"/>
      <c r="CPG93" s="106"/>
      <c r="CPH93" s="106"/>
      <c r="CPI93" s="106"/>
      <c r="CPJ93" s="106"/>
      <c r="CPK93" s="106"/>
      <c r="CPL93" s="106"/>
      <c r="CPM93" s="106"/>
      <c r="CPN93" s="106"/>
      <c r="CPO93" s="106"/>
      <c r="CPP93" s="106"/>
      <c r="CPQ93" s="106"/>
      <c r="CPR93" s="106"/>
      <c r="CPS93" s="106"/>
      <c r="CPT93" s="106"/>
      <c r="CPU93" s="106"/>
      <c r="CPV93" s="106"/>
      <c r="CPW93" s="106"/>
      <c r="CPX93" s="106"/>
      <c r="CPY93" s="106"/>
      <c r="CPZ93" s="106"/>
      <c r="CQA93" s="106"/>
      <c r="CQB93" s="106"/>
      <c r="CQC93" s="106"/>
      <c r="CQD93" s="106"/>
      <c r="CQE93" s="106"/>
      <c r="CQF93" s="106"/>
      <c r="CQG93" s="106"/>
      <c r="CQH93" s="106"/>
      <c r="CQI93" s="106"/>
      <c r="CQJ93" s="106"/>
      <c r="CQK93" s="106"/>
      <c r="CQL93" s="106"/>
      <c r="CQM93" s="106"/>
      <c r="CQN93" s="106"/>
      <c r="CQO93" s="106"/>
      <c r="CQP93" s="106"/>
      <c r="CQQ93" s="106"/>
      <c r="CQR93" s="106"/>
      <c r="CQS93" s="106"/>
      <c r="CQT93" s="106"/>
      <c r="CQU93" s="106"/>
      <c r="CQV93" s="106"/>
      <c r="CQW93" s="106"/>
      <c r="CQX93" s="106"/>
      <c r="CQY93" s="106"/>
      <c r="CQZ93" s="106"/>
      <c r="CRA93" s="106"/>
      <c r="CRB93" s="106"/>
      <c r="CRC93" s="106"/>
      <c r="CRD93" s="106"/>
      <c r="CRE93" s="106"/>
      <c r="CRF93" s="106"/>
      <c r="CRG93" s="106"/>
      <c r="CRH93" s="106"/>
      <c r="CRI93" s="106"/>
      <c r="CRJ93" s="106"/>
      <c r="CRK93" s="106"/>
      <c r="CRL93" s="106"/>
      <c r="CRM93" s="106"/>
      <c r="CRN93" s="106"/>
      <c r="CRO93" s="106"/>
      <c r="CRP93" s="106"/>
      <c r="CRQ93" s="106"/>
      <c r="CRR93" s="106"/>
      <c r="CRS93" s="106"/>
      <c r="CRT93" s="106"/>
      <c r="CRU93" s="106"/>
      <c r="CRV93" s="106"/>
      <c r="CRW93" s="106"/>
      <c r="CRX93" s="106"/>
      <c r="CRY93" s="106"/>
      <c r="CRZ93" s="106"/>
      <c r="CSA93" s="106"/>
      <c r="CSB93" s="106"/>
      <c r="CSC93" s="106"/>
      <c r="CSD93" s="106"/>
      <c r="CSE93" s="106"/>
      <c r="CSF93" s="106"/>
      <c r="CSG93" s="106"/>
      <c r="CSH93" s="106"/>
      <c r="CSI93" s="106"/>
      <c r="CSJ93" s="106"/>
      <c r="CSK93" s="106"/>
      <c r="CSL93" s="106"/>
      <c r="CSM93" s="106"/>
      <c r="CSN93" s="106"/>
      <c r="CSO93" s="106"/>
      <c r="CSP93" s="106"/>
      <c r="CSQ93" s="106"/>
      <c r="CSR93" s="106"/>
      <c r="CSS93" s="106"/>
      <c r="CST93" s="106"/>
      <c r="CSU93" s="106"/>
      <c r="CSV93" s="106"/>
      <c r="CSW93" s="106"/>
      <c r="CSX93" s="106"/>
      <c r="CSY93" s="106"/>
      <c r="CSZ93" s="106"/>
      <c r="CTA93" s="106"/>
      <c r="CTB93" s="106"/>
      <c r="CTC93" s="106"/>
      <c r="CTD93" s="106"/>
      <c r="CTE93" s="106"/>
      <c r="CTF93" s="106"/>
      <c r="CTG93" s="106"/>
      <c r="CTH93" s="106"/>
      <c r="CTI93" s="106"/>
      <c r="CTJ93" s="106"/>
      <c r="CTK93" s="106"/>
      <c r="CTL93" s="106"/>
      <c r="CTM93" s="106"/>
      <c r="CTN93" s="106"/>
      <c r="CTO93" s="106"/>
      <c r="CTP93" s="106"/>
      <c r="CTQ93" s="106"/>
      <c r="CTR93" s="106"/>
      <c r="CTS93" s="106"/>
      <c r="CTT93" s="106"/>
      <c r="CTU93" s="106"/>
      <c r="CTV93" s="106"/>
      <c r="CTW93" s="106"/>
      <c r="CTX93" s="106"/>
      <c r="CTY93" s="106"/>
      <c r="CTZ93" s="106"/>
      <c r="CUA93" s="106"/>
      <c r="CUB93" s="106"/>
      <c r="CUC93" s="106"/>
      <c r="CUD93" s="106"/>
      <c r="CUE93" s="106"/>
      <c r="CUF93" s="106"/>
      <c r="CUG93" s="106"/>
      <c r="CUH93" s="106"/>
      <c r="CUI93" s="106"/>
      <c r="CUJ93" s="106"/>
      <c r="CUK93" s="106"/>
      <c r="CUL93" s="106"/>
      <c r="CUM93" s="106"/>
      <c r="CUN93" s="106"/>
      <c r="CUO93" s="106"/>
      <c r="CUP93" s="106"/>
      <c r="CUQ93" s="106"/>
      <c r="CUR93" s="106"/>
      <c r="CUS93" s="106"/>
      <c r="CUT93" s="106"/>
      <c r="CUU93" s="106"/>
      <c r="CUV93" s="106"/>
      <c r="CUW93" s="106"/>
      <c r="CUX93" s="106"/>
      <c r="CUY93" s="106"/>
      <c r="CUZ93" s="106"/>
      <c r="CVA93" s="106"/>
      <c r="CVB93" s="106"/>
      <c r="CVC93" s="106"/>
      <c r="CVD93" s="106"/>
      <c r="CVE93" s="106"/>
      <c r="CVF93" s="106"/>
      <c r="CVG93" s="106"/>
      <c r="CVH93" s="106"/>
      <c r="CVI93" s="106"/>
      <c r="CVJ93" s="106"/>
      <c r="CVK93" s="106"/>
      <c r="CVL93" s="106"/>
      <c r="CVM93" s="106"/>
      <c r="CVN93" s="106"/>
      <c r="CVO93" s="106"/>
      <c r="CVP93" s="106"/>
      <c r="CVQ93" s="106"/>
      <c r="CVR93" s="106"/>
      <c r="CVS93" s="106"/>
      <c r="CVT93" s="106"/>
      <c r="CVU93" s="106"/>
      <c r="CVV93" s="106"/>
      <c r="CVW93" s="106"/>
      <c r="CVX93" s="106"/>
      <c r="CVY93" s="106"/>
      <c r="CVZ93" s="106"/>
      <c r="CWA93" s="106"/>
      <c r="CWB93" s="106"/>
      <c r="CWC93" s="106"/>
      <c r="CWD93" s="106"/>
      <c r="CWE93" s="106"/>
      <c r="CWF93" s="106"/>
      <c r="CWG93" s="106"/>
      <c r="CWH93" s="106"/>
      <c r="CWI93" s="106"/>
      <c r="CWJ93" s="106"/>
      <c r="CWK93" s="106"/>
      <c r="CWL93" s="106"/>
      <c r="CWM93" s="106"/>
      <c r="CWN93" s="106"/>
      <c r="CWO93" s="106"/>
      <c r="CWP93" s="106"/>
      <c r="CWQ93" s="106"/>
      <c r="CWR93" s="106"/>
      <c r="CWS93" s="106"/>
      <c r="CWT93" s="106"/>
      <c r="CWU93" s="106"/>
      <c r="CWV93" s="106"/>
      <c r="CWW93" s="106"/>
      <c r="CWX93" s="106"/>
      <c r="CWY93" s="106"/>
      <c r="CWZ93" s="106"/>
      <c r="CXA93" s="106"/>
      <c r="CXB93" s="106"/>
      <c r="CXC93" s="106"/>
      <c r="CXD93" s="106"/>
      <c r="CXE93" s="106"/>
      <c r="CXF93" s="106"/>
      <c r="CXG93" s="106"/>
      <c r="CXH93" s="106"/>
      <c r="CXI93" s="106"/>
      <c r="CXJ93" s="106"/>
      <c r="CXK93" s="106"/>
      <c r="CXL93" s="106"/>
      <c r="CXM93" s="106"/>
      <c r="CXN93" s="106"/>
      <c r="CXO93" s="106"/>
      <c r="CXP93" s="106"/>
      <c r="CXQ93" s="106"/>
      <c r="CXR93" s="106"/>
      <c r="CXS93" s="106"/>
      <c r="CXT93" s="106"/>
      <c r="CXU93" s="106"/>
      <c r="CXV93" s="106"/>
      <c r="CXW93" s="106"/>
      <c r="CXX93" s="106"/>
      <c r="CXY93" s="106"/>
      <c r="CXZ93" s="106"/>
      <c r="CYA93" s="106"/>
      <c r="CYB93" s="106"/>
      <c r="CYC93" s="106"/>
      <c r="CYD93" s="106"/>
      <c r="CYE93" s="106"/>
      <c r="CYF93" s="106"/>
      <c r="CYG93" s="106"/>
      <c r="CYH93" s="106"/>
      <c r="CYI93" s="106"/>
      <c r="CYJ93" s="106"/>
      <c r="CYK93" s="106"/>
      <c r="CYL93" s="106"/>
      <c r="CYM93" s="106"/>
      <c r="CYN93" s="106"/>
      <c r="CYO93" s="106"/>
      <c r="CYP93" s="106"/>
      <c r="CYQ93" s="106"/>
      <c r="CYR93" s="106"/>
      <c r="CYS93" s="106"/>
      <c r="CYT93" s="106"/>
      <c r="CYU93" s="106"/>
      <c r="CYV93" s="106"/>
      <c r="CYW93" s="106"/>
      <c r="CYX93" s="106"/>
      <c r="CYY93" s="106"/>
      <c r="CYZ93" s="106"/>
      <c r="CZA93" s="106"/>
      <c r="CZB93" s="106"/>
      <c r="CZC93" s="106"/>
      <c r="CZD93" s="106"/>
      <c r="CZE93" s="106"/>
      <c r="CZF93" s="106"/>
      <c r="CZG93" s="106"/>
      <c r="CZH93" s="106"/>
      <c r="CZI93" s="106"/>
      <c r="CZJ93" s="106"/>
      <c r="CZK93" s="106"/>
      <c r="CZL93" s="106"/>
      <c r="CZM93" s="106"/>
      <c r="CZN93" s="106"/>
      <c r="CZO93" s="106"/>
      <c r="CZP93" s="106"/>
      <c r="CZQ93" s="106"/>
      <c r="CZR93" s="106"/>
      <c r="CZS93" s="106"/>
      <c r="CZT93" s="106"/>
      <c r="CZU93" s="106"/>
      <c r="CZV93" s="106"/>
      <c r="CZW93" s="106"/>
      <c r="CZX93" s="106"/>
      <c r="CZY93" s="106"/>
      <c r="CZZ93" s="106"/>
      <c r="DAA93" s="106"/>
      <c r="DAB93" s="106"/>
      <c r="DAC93" s="106"/>
      <c r="DAD93" s="106"/>
      <c r="DAE93" s="106"/>
      <c r="DAF93" s="106"/>
      <c r="DAG93" s="106"/>
      <c r="DAH93" s="106"/>
      <c r="DAI93" s="106"/>
      <c r="DAJ93" s="106"/>
      <c r="DAK93" s="106"/>
      <c r="DAL93" s="106"/>
      <c r="DAM93" s="106"/>
      <c r="DAN93" s="106"/>
      <c r="DAO93" s="106"/>
      <c r="DAP93" s="106"/>
      <c r="DAQ93" s="106"/>
      <c r="DAR93" s="106"/>
      <c r="DAS93" s="106"/>
      <c r="DAT93" s="106"/>
      <c r="DAU93" s="106"/>
      <c r="DAV93" s="106"/>
      <c r="DAW93" s="106"/>
      <c r="DAX93" s="106"/>
      <c r="DAY93" s="106"/>
      <c r="DAZ93" s="106"/>
      <c r="DBA93" s="106"/>
      <c r="DBB93" s="106"/>
      <c r="DBC93" s="106"/>
      <c r="DBD93" s="106"/>
      <c r="DBE93" s="106"/>
      <c r="DBF93" s="106"/>
      <c r="DBG93" s="106"/>
      <c r="DBH93" s="106"/>
      <c r="DBI93" s="106"/>
      <c r="DBJ93" s="106"/>
      <c r="DBK93" s="106"/>
      <c r="DBL93" s="106"/>
      <c r="DBM93" s="106"/>
      <c r="DBN93" s="106"/>
      <c r="DBO93" s="106"/>
      <c r="DBP93" s="106"/>
      <c r="DBQ93" s="106"/>
      <c r="DBR93" s="106"/>
      <c r="DBS93" s="106"/>
      <c r="DBT93" s="106"/>
      <c r="DBU93" s="106"/>
      <c r="DBV93" s="106"/>
      <c r="DBW93" s="106"/>
      <c r="DBX93" s="106"/>
      <c r="DBY93" s="106"/>
      <c r="DBZ93" s="106"/>
      <c r="DCA93" s="106"/>
      <c r="DCB93" s="106"/>
      <c r="DCC93" s="106"/>
      <c r="DCD93" s="106"/>
      <c r="DCE93" s="106"/>
      <c r="DCF93" s="106"/>
      <c r="DCG93" s="106"/>
      <c r="DCH93" s="106"/>
      <c r="DCI93" s="106"/>
      <c r="DCJ93" s="106"/>
      <c r="DCK93" s="106"/>
      <c r="DCL93" s="106"/>
      <c r="DCM93" s="106"/>
      <c r="DCN93" s="106"/>
      <c r="DCO93" s="106"/>
      <c r="DCP93" s="106"/>
      <c r="DCQ93" s="106"/>
      <c r="DCR93" s="106"/>
      <c r="DCS93" s="106"/>
      <c r="DCT93" s="106"/>
      <c r="DCU93" s="106"/>
      <c r="DCV93" s="106"/>
      <c r="DCW93" s="106"/>
      <c r="DCX93" s="106"/>
      <c r="DCY93" s="106"/>
      <c r="DCZ93" s="106"/>
      <c r="DDA93" s="106"/>
      <c r="DDB93" s="106"/>
      <c r="DDC93" s="106"/>
      <c r="DDD93" s="106"/>
      <c r="DDE93" s="106"/>
      <c r="DDF93" s="106"/>
      <c r="DDG93" s="106"/>
      <c r="DDH93" s="106"/>
      <c r="DDI93" s="106"/>
      <c r="DDJ93" s="106"/>
      <c r="DDK93" s="106"/>
      <c r="DDL93" s="106"/>
      <c r="DDM93" s="106"/>
      <c r="DDN93" s="106"/>
      <c r="DDO93" s="106"/>
      <c r="DDP93" s="106"/>
      <c r="DDQ93" s="106"/>
      <c r="DDR93" s="106"/>
      <c r="DDS93" s="106"/>
      <c r="DDT93" s="106"/>
      <c r="DDU93" s="106"/>
      <c r="DDV93" s="106"/>
      <c r="DDW93" s="106"/>
      <c r="DDX93" s="106"/>
      <c r="DDY93" s="106"/>
      <c r="DDZ93" s="106"/>
      <c r="DEA93" s="106"/>
      <c r="DEB93" s="106"/>
      <c r="DEC93" s="106"/>
      <c r="DED93" s="106"/>
      <c r="DEE93" s="106"/>
      <c r="DEF93" s="106"/>
      <c r="DEG93" s="106"/>
      <c r="DEH93" s="106"/>
      <c r="DEI93" s="106"/>
      <c r="DEJ93" s="106"/>
      <c r="DEK93" s="106"/>
      <c r="DEL93" s="106"/>
      <c r="DEM93" s="106"/>
      <c r="DEN93" s="106"/>
      <c r="DEO93" s="106"/>
      <c r="DEP93" s="106"/>
      <c r="DEQ93" s="106"/>
      <c r="DER93" s="106"/>
      <c r="DES93" s="106"/>
      <c r="DET93" s="106"/>
      <c r="DEU93" s="106"/>
      <c r="DEV93" s="106"/>
      <c r="DEW93" s="106"/>
      <c r="DEX93" s="106"/>
      <c r="DEY93" s="106"/>
      <c r="DEZ93" s="106"/>
      <c r="DFA93" s="106"/>
      <c r="DFB93" s="106"/>
      <c r="DFC93" s="106"/>
      <c r="DFD93" s="106"/>
      <c r="DFE93" s="106"/>
      <c r="DFF93" s="106"/>
      <c r="DFG93" s="106"/>
      <c r="DFH93" s="106"/>
      <c r="DFI93" s="106"/>
      <c r="DFJ93" s="106"/>
      <c r="DFK93" s="106"/>
      <c r="DFL93" s="106"/>
      <c r="DFM93" s="106"/>
      <c r="DFN93" s="106"/>
      <c r="DFO93" s="106"/>
      <c r="DFP93" s="106"/>
      <c r="DFQ93" s="106"/>
      <c r="DFR93" s="106"/>
      <c r="DFS93" s="106"/>
      <c r="DFT93" s="106"/>
      <c r="DFU93" s="106"/>
      <c r="DFV93" s="106"/>
      <c r="DFW93" s="106"/>
      <c r="DFX93" s="106"/>
      <c r="DFY93" s="106"/>
      <c r="DFZ93" s="106"/>
      <c r="DGA93" s="106"/>
      <c r="DGB93" s="106"/>
      <c r="DGC93" s="106"/>
      <c r="DGD93" s="106"/>
      <c r="DGE93" s="106"/>
      <c r="DGF93" s="106"/>
      <c r="DGG93" s="106"/>
      <c r="DGH93" s="106"/>
      <c r="DGI93" s="106"/>
      <c r="DGJ93" s="106"/>
      <c r="DGK93" s="106"/>
      <c r="DGL93" s="106"/>
      <c r="DGM93" s="106"/>
      <c r="DGN93" s="106"/>
      <c r="DGO93" s="106"/>
      <c r="DGP93" s="106"/>
      <c r="DGQ93" s="106"/>
      <c r="DGR93" s="106"/>
      <c r="DGS93" s="106"/>
      <c r="DGT93" s="106"/>
      <c r="DGU93" s="106"/>
      <c r="DGV93" s="106"/>
      <c r="DGW93" s="106"/>
      <c r="DGX93" s="106"/>
      <c r="DGY93" s="106"/>
      <c r="DGZ93" s="106"/>
      <c r="DHA93" s="106"/>
      <c r="DHB93" s="106"/>
      <c r="DHC93" s="106"/>
      <c r="DHD93" s="106"/>
      <c r="DHE93" s="106"/>
      <c r="DHF93" s="106"/>
      <c r="DHG93" s="106"/>
      <c r="DHH93" s="106"/>
      <c r="DHI93" s="106"/>
      <c r="DHJ93" s="106"/>
      <c r="DHK93" s="106"/>
      <c r="DHL93" s="106"/>
      <c r="DHM93" s="106"/>
      <c r="DHN93" s="106"/>
      <c r="DHO93" s="106"/>
      <c r="DHP93" s="106"/>
      <c r="DHQ93" s="106"/>
      <c r="DHR93" s="106"/>
      <c r="DHS93" s="106"/>
      <c r="DHT93" s="106"/>
      <c r="DHU93" s="106"/>
      <c r="DHV93" s="106"/>
      <c r="DHW93" s="106"/>
      <c r="DHX93" s="106"/>
      <c r="DHY93" s="106"/>
      <c r="DHZ93" s="106"/>
      <c r="DIA93" s="106"/>
      <c r="DIB93" s="106"/>
      <c r="DIC93" s="106"/>
      <c r="DID93" s="106"/>
      <c r="DIE93" s="106"/>
      <c r="DIF93" s="106"/>
      <c r="DIG93" s="106"/>
      <c r="DIH93" s="106"/>
      <c r="DII93" s="106"/>
      <c r="DIJ93" s="106"/>
      <c r="DIK93" s="106"/>
      <c r="DIL93" s="106"/>
      <c r="DIM93" s="106"/>
      <c r="DIN93" s="106"/>
      <c r="DIO93" s="106"/>
      <c r="DIP93" s="106"/>
      <c r="DIQ93" s="106"/>
      <c r="DIR93" s="106"/>
      <c r="DIS93" s="106"/>
      <c r="DIT93" s="106"/>
      <c r="DIU93" s="106"/>
      <c r="DIV93" s="106"/>
      <c r="DIW93" s="106"/>
      <c r="DIX93" s="106"/>
      <c r="DIY93" s="106"/>
      <c r="DIZ93" s="106"/>
      <c r="DJA93" s="106"/>
      <c r="DJB93" s="106"/>
      <c r="DJC93" s="106"/>
      <c r="DJD93" s="106"/>
      <c r="DJE93" s="106"/>
      <c r="DJF93" s="106"/>
      <c r="DJG93" s="106"/>
      <c r="DJH93" s="106"/>
      <c r="DJI93" s="106"/>
      <c r="DJJ93" s="106"/>
      <c r="DJK93" s="106"/>
      <c r="DJL93" s="106"/>
      <c r="DJM93" s="106"/>
      <c r="DJN93" s="106"/>
      <c r="DJO93" s="106"/>
      <c r="DJP93" s="106"/>
      <c r="DJQ93" s="106"/>
      <c r="DJR93" s="106"/>
      <c r="DJS93" s="106"/>
      <c r="DJT93" s="106"/>
      <c r="DJU93" s="106"/>
      <c r="DJV93" s="106"/>
      <c r="DJW93" s="106"/>
      <c r="DJX93" s="106"/>
      <c r="DJY93" s="106"/>
      <c r="DJZ93" s="106"/>
      <c r="DKA93" s="106"/>
      <c r="DKB93" s="106"/>
      <c r="DKC93" s="106"/>
      <c r="DKD93" s="106"/>
      <c r="DKE93" s="106"/>
      <c r="DKF93" s="106"/>
      <c r="DKG93" s="106"/>
      <c r="DKH93" s="106"/>
      <c r="DKI93" s="106"/>
      <c r="DKJ93" s="106"/>
      <c r="DKK93" s="106"/>
      <c r="DKL93" s="106"/>
      <c r="DKM93" s="106"/>
      <c r="DKN93" s="106"/>
      <c r="DKO93" s="106"/>
      <c r="DKP93" s="106"/>
      <c r="DKQ93" s="106"/>
      <c r="DKR93" s="106"/>
      <c r="DKS93" s="106"/>
      <c r="DKT93" s="106"/>
      <c r="DKU93" s="106"/>
      <c r="DKV93" s="106"/>
      <c r="DKW93" s="106"/>
      <c r="DKX93" s="106"/>
      <c r="DKY93" s="106"/>
      <c r="DKZ93" s="106"/>
      <c r="DLA93" s="106"/>
      <c r="DLB93" s="106"/>
      <c r="DLC93" s="106"/>
      <c r="DLD93" s="106"/>
      <c r="DLE93" s="106"/>
      <c r="DLF93" s="106"/>
      <c r="DLG93" s="106"/>
      <c r="DLH93" s="106"/>
      <c r="DLI93" s="106"/>
      <c r="DLJ93" s="106"/>
      <c r="DLK93" s="106"/>
      <c r="DLL93" s="106"/>
      <c r="DLM93" s="106"/>
      <c r="DLN93" s="106"/>
      <c r="DLO93" s="106"/>
      <c r="DLP93" s="106"/>
      <c r="DLQ93" s="106"/>
      <c r="DLR93" s="106"/>
      <c r="DLS93" s="106"/>
      <c r="DLT93" s="106"/>
      <c r="DLU93" s="106"/>
      <c r="DLV93" s="106"/>
      <c r="DLW93" s="106"/>
      <c r="DLX93" s="106"/>
      <c r="DLY93" s="106"/>
      <c r="DLZ93" s="106"/>
      <c r="DMA93" s="106"/>
      <c r="DMB93" s="106"/>
      <c r="DMC93" s="106"/>
      <c r="DMD93" s="106"/>
      <c r="DME93" s="106"/>
      <c r="DMF93" s="106"/>
      <c r="DMG93" s="106"/>
      <c r="DMH93" s="106"/>
      <c r="DMI93" s="106"/>
      <c r="DMJ93" s="106"/>
      <c r="DMK93" s="106"/>
      <c r="DML93" s="106"/>
      <c r="DMM93" s="106"/>
      <c r="DMN93" s="106"/>
      <c r="DMO93" s="106"/>
      <c r="DMP93" s="106"/>
      <c r="DMQ93" s="106"/>
      <c r="DMR93" s="106"/>
      <c r="DMS93" s="106"/>
      <c r="DMT93" s="106"/>
      <c r="DMU93" s="106"/>
      <c r="DMV93" s="106"/>
      <c r="DMW93" s="106"/>
      <c r="DMX93" s="106"/>
      <c r="DMY93" s="106"/>
      <c r="DMZ93" s="106"/>
      <c r="DNA93" s="106"/>
      <c r="DNB93" s="106"/>
      <c r="DNC93" s="106"/>
      <c r="DND93" s="106"/>
      <c r="DNE93" s="106"/>
      <c r="DNF93" s="106"/>
      <c r="DNG93" s="106"/>
      <c r="DNH93" s="106"/>
      <c r="DNI93" s="106"/>
      <c r="DNJ93" s="106"/>
      <c r="DNK93" s="106"/>
      <c r="DNL93" s="106"/>
      <c r="DNM93" s="106"/>
      <c r="DNN93" s="106"/>
      <c r="DNO93" s="106"/>
      <c r="DNP93" s="106"/>
      <c r="DNQ93" s="106"/>
      <c r="DNR93" s="106"/>
      <c r="DNS93" s="106"/>
      <c r="DNT93" s="106"/>
      <c r="DNU93" s="106"/>
      <c r="DNV93" s="106"/>
      <c r="DNW93" s="106"/>
      <c r="DNX93" s="106"/>
      <c r="DNY93" s="106"/>
      <c r="DNZ93" s="106"/>
      <c r="DOA93" s="106"/>
      <c r="DOB93" s="106"/>
      <c r="DOC93" s="106"/>
      <c r="DOD93" s="106"/>
      <c r="DOE93" s="106"/>
      <c r="DOF93" s="106"/>
      <c r="DOG93" s="106"/>
      <c r="DOH93" s="106"/>
      <c r="DOI93" s="106"/>
      <c r="DOJ93" s="106"/>
      <c r="DOK93" s="106"/>
      <c r="DOL93" s="106"/>
      <c r="DOM93" s="106"/>
      <c r="DON93" s="106"/>
      <c r="DOO93" s="106"/>
      <c r="DOP93" s="106"/>
      <c r="DOQ93" s="106"/>
      <c r="DOR93" s="106"/>
      <c r="DOS93" s="106"/>
      <c r="DOT93" s="106"/>
      <c r="DOU93" s="106"/>
      <c r="DOV93" s="106"/>
      <c r="DOW93" s="106"/>
      <c r="DOX93" s="106"/>
      <c r="DOY93" s="106"/>
      <c r="DOZ93" s="106"/>
      <c r="DPA93" s="106"/>
      <c r="DPB93" s="106"/>
      <c r="DPC93" s="106"/>
      <c r="DPD93" s="106"/>
      <c r="DPE93" s="106"/>
      <c r="DPF93" s="106"/>
      <c r="DPG93" s="106"/>
      <c r="DPH93" s="106"/>
      <c r="DPI93" s="106"/>
      <c r="DPJ93" s="106"/>
      <c r="DPK93" s="106"/>
      <c r="DPL93" s="106"/>
      <c r="DPM93" s="106"/>
      <c r="DPN93" s="106"/>
      <c r="DPO93" s="106"/>
      <c r="DPP93" s="106"/>
      <c r="DPQ93" s="106"/>
      <c r="DPR93" s="106"/>
      <c r="DPS93" s="106"/>
      <c r="DPT93" s="106"/>
      <c r="DPU93" s="106"/>
      <c r="DPV93" s="106"/>
      <c r="DPW93" s="106"/>
      <c r="DPX93" s="106"/>
      <c r="DPY93" s="106"/>
      <c r="DPZ93" s="106"/>
      <c r="DQA93" s="106"/>
      <c r="DQB93" s="106"/>
      <c r="DQC93" s="106"/>
      <c r="DQD93" s="106"/>
      <c r="DQE93" s="106"/>
      <c r="DQF93" s="106"/>
      <c r="DQG93" s="106"/>
      <c r="DQH93" s="106"/>
      <c r="DQI93" s="106"/>
      <c r="DQJ93" s="106"/>
      <c r="DQK93" s="106"/>
      <c r="DQL93" s="106"/>
      <c r="DQM93" s="106"/>
      <c r="DQN93" s="106"/>
      <c r="DQO93" s="106"/>
      <c r="DQP93" s="106"/>
      <c r="DQQ93" s="106"/>
      <c r="DQR93" s="106"/>
      <c r="DQS93" s="106"/>
      <c r="DQT93" s="106"/>
      <c r="DQU93" s="106"/>
      <c r="DQV93" s="106"/>
      <c r="DQW93" s="106"/>
      <c r="DQX93" s="106"/>
      <c r="DQY93" s="106"/>
      <c r="DQZ93" s="106"/>
      <c r="DRA93" s="106"/>
      <c r="DRB93" s="106"/>
      <c r="DRC93" s="106"/>
      <c r="DRD93" s="106"/>
      <c r="DRE93" s="106"/>
      <c r="DRF93" s="106"/>
      <c r="DRG93" s="106"/>
      <c r="DRH93" s="106"/>
      <c r="DRI93" s="106"/>
      <c r="DRJ93" s="106"/>
      <c r="DRK93" s="106"/>
      <c r="DRL93" s="106"/>
      <c r="DRM93" s="106"/>
      <c r="DRN93" s="106"/>
      <c r="DRO93" s="106"/>
      <c r="DRP93" s="106"/>
      <c r="DRQ93" s="106"/>
      <c r="DRR93" s="106"/>
      <c r="DRS93" s="106"/>
      <c r="DRT93" s="106"/>
      <c r="DRU93" s="106"/>
      <c r="DRV93" s="106"/>
      <c r="DRW93" s="106"/>
      <c r="DRX93" s="106"/>
      <c r="DRY93" s="106"/>
      <c r="DRZ93" s="106"/>
      <c r="DSA93" s="106"/>
      <c r="DSB93" s="106"/>
      <c r="DSC93" s="106"/>
      <c r="DSD93" s="106"/>
      <c r="DSE93" s="106"/>
      <c r="DSF93" s="106"/>
      <c r="DSG93" s="106"/>
      <c r="DSH93" s="106"/>
      <c r="DSI93" s="106"/>
      <c r="DSJ93" s="106"/>
      <c r="DSK93" s="106"/>
      <c r="DSL93" s="106"/>
      <c r="DSM93" s="106"/>
      <c r="DSN93" s="106"/>
      <c r="DSO93" s="106"/>
      <c r="DSP93" s="106"/>
      <c r="DSQ93" s="106"/>
      <c r="DSR93" s="106"/>
      <c r="DSS93" s="106"/>
      <c r="DST93" s="106"/>
      <c r="DSU93" s="106"/>
      <c r="DSV93" s="106"/>
      <c r="DSW93" s="106"/>
      <c r="DSX93" s="106"/>
      <c r="DSY93" s="106"/>
      <c r="DSZ93" s="106"/>
      <c r="DTA93" s="106"/>
      <c r="DTB93" s="106"/>
      <c r="DTC93" s="106"/>
      <c r="DTD93" s="106"/>
      <c r="DTE93" s="106"/>
      <c r="DTF93" s="106"/>
      <c r="DTG93" s="106"/>
      <c r="DTH93" s="106"/>
      <c r="DTI93" s="106"/>
      <c r="DTJ93" s="106"/>
      <c r="DTK93" s="106"/>
      <c r="DTL93" s="106"/>
      <c r="DTM93" s="106"/>
      <c r="DTN93" s="106"/>
      <c r="DTO93" s="106"/>
      <c r="DTP93" s="106"/>
      <c r="DTQ93" s="106"/>
      <c r="DTR93" s="106"/>
      <c r="DTS93" s="106"/>
      <c r="DTT93" s="106"/>
      <c r="DTU93" s="106"/>
      <c r="DTV93" s="106"/>
      <c r="DTW93" s="106"/>
      <c r="DTX93" s="106"/>
      <c r="DTY93" s="106"/>
      <c r="DTZ93" s="106"/>
      <c r="DUA93" s="106"/>
      <c r="DUB93" s="106"/>
      <c r="DUC93" s="106"/>
      <c r="DUD93" s="106"/>
      <c r="DUE93" s="106"/>
      <c r="DUF93" s="106"/>
      <c r="DUG93" s="106"/>
      <c r="DUH93" s="106"/>
      <c r="DUI93" s="106"/>
      <c r="DUJ93" s="106"/>
      <c r="DUK93" s="106"/>
      <c r="DUL93" s="106"/>
      <c r="DUM93" s="106"/>
      <c r="DUN93" s="106"/>
      <c r="DUO93" s="106"/>
      <c r="DUP93" s="106"/>
      <c r="DUQ93" s="106"/>
      <c r="DUR93" s="106"/>
      <c r="DUS93" s="106"/>
      <c r="DUT93" s="106"/>
      <c r="DUU93" s="106"/>
      <c r="DUV93" s="106"/>
      <c r="DUW93" s="106"/>
      <c r="DUX93" s="106"/>
      <c r="DUY93" s="106"/>
      <c r="DUZ93" s="106"/>
      <c r="DVA93" s="106"/>
      <c r="DVB93" s="106"/>
      <c r="DVC93" s="106"/>
      <c r="DVD93" s="106"/>
      <c r="DVE93" s="106"/>
      <c r="DVF93" s="106"/>
      <c r="DVG93" s="106"/>
      <c r="DVH93" s="106"/>
      <c r="DVI93" s="106"/>
      <c r="DVJ93" s="106"/>
      <c r="DVK93" s="106"/>
      <c r="DVL93" s="106"/>
      <c r="DVM93" s="106"/>
      <c r="DVN93" s="106"/>
      <c r="DVO93" s="106"/>
      <c r="DVP93" s="106"/>
      <c r="DVQ93" s="106"/>
      <c r="DVR93" s="106"/>
      <c r="DVS93" s="106"/>
      <c r="DVT93" s="106"/>
      <c r="DVU93" s="106"/>
      <c r="DVV93" s="106"/>
      <c r="DVW93" s="106"/>
      <c r="DVX93" s="106"/>
      <c r="DVY93" s="106"/>
      <c r="DVZ93" s="106"/>
      <c r="DWA93" s="106"/>
      <c r="DWB93" s="106"/>
      <c r="DWC93" s="106"/>
      <c r="DWD93" s="106"/>
      <c r="DWE93" s="106"/>
      <c r="DWF93" s="106"/>
      <c r="DWG93" s="106"/>
      <c r="DWH93" s="106"/>
      <c r="DWI93" s="106"/>
      <c r="DWJ93" s="106"/>
      <c r="DWK93" s="106"/>
      <c r="DWL93" s="106"/>
      <c r="DWM93" s="106"/>
      <c r="DWN93" s="106"/>
      <c r="DWO93" s="106"/>
      <c r="DWP93" s="106"/>
      <c r="DWQ93" s="106"/>
      <c r="DWR93" s="106"/>
      <c r="DWS93" s="106"/>
      <c r="DWT93" s="106"/>
      <c r="DWU93" s="106"/>
      <c r="DWV93" s="106"/>
      <c r="DWW93" s="106"/>
      <c r="DWX93" s="106"/>
      <c r="DWY93" s="106"/>
      <c r="DWZ93" s="106"/>
      <c r="DXA93" s="106"/>
      <c r="DXB93" s="106"/>
      <c r="DXC93" s="106"/>
      <c r="DXD93" s="106"/>
      <c r="DXE93" s="106"/>
      <c r="DXF93" s="106"/>
      <c r="DXG93" s="106"/>
      <c r="DXH93" s="106"/>
      <c r="DXI93" s="106"/>
      <c r="DXJ93" s="106"/>
      <c r="DXK93" s="106"/>
      <c r="DXL93" s="106"/>
      <c r="DXM93" s="106"/>
      <c r="DXN93" s="106"/>
      <c r="DXO93" s="106"/>
      <c r="DXP93" s="106"/>
      <c r="DXQ93" s="106"/>
      <c r="DXR93" s="106"/>
      <c r="DXS93" s="106"/>
      <c r="DXT93" s="106"/>
      <c r="DXU93" s="106"/>
      <c r="DXV93" s="106"/>
      <c r="DXW93" s="106"/>
      <c r="DXX93" s="106"/>
      <c r="DXY93" s="106"/>
      <c r="DXZ93" s="106"/>
      <c r="DYA93" s="106"/>
      <c r="DYB93" s="106"/>
      <c r="DYC93" s="106"/>
      <c r="DYD93" s="106"/>
      <c r="DYE93" s="106"/>
      <c r="DYF93" s="106"/>
      <c r="DYG93" s="106"/>
      <c r="DYH93" s="106"/>
      <c r="DYI93" s="106"/>
      <c r="DYJ93" s="106"/>
      <c r="DYK93" s="106"/>
      <c r="DYL93" s="106"/>
      <c r="DYM93" s="106"/>
      <c r="DYN93" s="106"/>
      <c r="DYO93" s="106"/>
      <c r="DYP93" s="106"/>
      <c r="DYQ93" s="106"/>
      <c r="DYR93" s="106"/>
      <c r="DYS93" s="106"/>
      <c r="DYT93" s="106"/>
      <c r="DYU93" s="106"/>
      <c r="DYV93" s="106"/>
      <c r="DYW93" s="106"/>
      <c r="DYX93" s="106"/>
      <c r="DYY93" s="106"/>
      <c r="DYZ93" s="106"/>
      <c r="DZA93" s="106"/>
      <c r="DZB93" s="106"/>
      <c r="DZC93" s="106"/>
      <c r="DZD93" s="106"/>
      <c r="DZE93" s="106"/>
      <c r="DZF93" s="106"/>
      <c r="DZG93" s="106"/>
      <c r="DZH93" s="106"/>
      <c r="DZI93" s="106"/>
      <c r="DZJ93" s="106"/>
      <c r="DZK93" s="106"/>
      <c r="DZL93" s="106"/>
      <c r="DZM93" s="106"/>
      <c r="DZN93" s="106"/>
      <c r="DZO93" s="106"/>
      <c r="DZP93" s="106"/>
      <c r="DZQ93" s="106"/>
      <c r="DZR93" s="106"/>
      <c r="DZS93" s="106"/>
      <c r="DZT93" s="106"/>
      <c r="DZU93" s="106"/>
      <c r="DZV93" s="106"/>
      <c r="DZW93" s="106"/>
      <c r="DZX93" s="106"/>
      <c r="DZY93" s="106"/>
      <c r="DZZ93" s="106"/>
      <c r="EAA93" s="106"/>
      <c r="EAB93" s="106"/>
      <c r="EAC93" s="106"/>
      <c r="EAD93" s="106"/>
      <c r="EAE93" s="106"/>
      <c r="EAF93" s="106"/>
      <c r="EAG93" s="106"/>
      <c r="EAH93" s="106"/>
      <c r="EAI93" s="106"/>
      <c r="EAJ93" s="106"/>
      <c r="EAK93" s="106"/>
      <c r="EAL93" s="106"/>
      <c r="EAM93" s="106"/>
      <c r="EAN93" s="106"/>
      <c r="EAO93" s="106"/>
      <c r="EAP93" s="106"/>
      <c r="EAQ93" s="106"/>
      <c r="EAR93" s="106"/>
      <c r="EAS93" s="106"/>
      <c r="EAT93" s="106"/>
      <c r="EAU93" s="106"/>
      <c r="EAV93" s="106"/>
      <c r="EAW93" s="106"/>
      <c r="EAX93" s="106"/>
      <c r="EAY93" s="106"/>
      <c r="EAZ93" s="106"/>
      <c r="EBA93" s="106"/>
      <c r="EBB93" s="106"/>
      <c r="EBC93" s="106"/>
      <c r="EBD93" s="106"/>
      <c r="EBE93" s="106"/>
      <c r="EBF93" s="106"/>
      <c r="EBG93" s="106"/>
      <c r="EBH93" s="106"/>
      <c r="EBI93" s="106"/>
      <c r="EBJ93" s="106"/>
      <c r="EBK93" s="106"/>
      <c r="EBL93" s="106"/>
      <c r="EBM93" s="106"/>
      <c r="EBN93" s="106"/>
      <c r="EBO93" s="106"/>
      <c r="EBP93" s="106"/>
      <c r="EBQ93" s="106"/>
      <c r="EBR93" s="106"/>
      <c r="EBS93" s="106"/>
      <c r="EBT93" s="106"/>
      <c r="EBU93" s="106"/>
      <c r="EBV93" s="106"/>
      <c r="EBW93" s="106"/>
      <c r="EBX93" s="106"/>
      <c r="EBY93" s="106"/>
      <c r="EBZ93" s="106"/>
      <c r="ECA93" s="106"/>
      <c r="ECB93" s="106"/>
      <c r="ECC93" s="106"/>
      <c r="ECD93" s="106"/>
      <c r="ECE93" s="106"/>
      <c r="ECF93" s="106"/>
      <c r="ECG93" s="106"/>
      <c r="ECH93" s="106"/>
      <c r="ECI93" s="106"/>
      <c r="ECJ93" s="106"/>
      <c r="ECK93" s="106"/>
      <c r="ECL93" s="106"/>
      <c r="ECM93" s="106"/>
      <c r="ECN93" s="106"/>
      <c r="ECO93" s="106"/>
      <c r="ECP93" s="106"/>
      <c r="ECQ93" s="106"/>
      <c r="ECR93" s="106"/>
      <c r="ECS93" s="106"/>
      <c r="ECT93" s="106"/>
      <c r="ECU93" s="106"/>
      <c r="ECV93" s="106"/>
      <c r="ECW93" s="106"/>
      <c r="ECX93" s="106"/>
      <c r="ECY93" s="106"/>
      <c r="ECZ93" s="106"/>
      <c r="EDA93" s="106"/>
      <c r="EDB93" s="106"/>
      <c r="EDC93" s="106"/>
      <c r="EDD93" s="106"/>
      <c r="EDE93" s="106"/>
      <c r="EDF93" s="106"/>
      <c r="EDG93" s="106"/>
      <c r="EDH93" s="106"/>
      <c r="EDI93" s="106"/>
      <c r="EDJ93" s="106"/>
      <c r="EDK93" s="106"/>
      <c r="EDL93" s="106"/>
      <c r="EDM93" s="106"/>
      <c r="EDN93" s="106"/>
      <c r="EDO93" s="106"/>
      <c r="EDP93" s="106"/>
      <c r="EDQ93" s="106"/>
      <c r="EDR93" s="106"/>
      <c r="EDS93" s="106"/>
      <c r="EDT93" s="106"/>
      <c r="EDU93" s="106"/>
      <c r="EDV93" s="106"/>
      <c r="EDW93" s="106"/>
      <c r="EDX93" s="106"/>
      <c r="EDY93" s="106"/>
      <c r="EDZ93" s="106"/>
      <c r="EEA93" s="106"/>
      <c r="EEB93" s="106"/>
      <c r="EEC93" s="106"/>
      <c r="EED93" s="106"/>
      <c r="EEE93" s="106"/>
      <c r="EEF93" s="106"/>
      <c r="EEG93" s="106"/>
      <c r="EEH93" s="106"/>
      <c r="EEI93" s="106"/>
      <c r="EEJ93" s="106"/>
      <c r="EEK93" s="106"/>
      <c r="EEL93" s="106"/>
      <c r="EEM93" s="106"/>
      <c r="EEN93" s="106"/>
      <c r="EEO93" s="106"/>
      <c r="EEP93" s="106"/>
      <c r="EEQ93" s="106"/>
      <c r="EER93" s="106"/>
      <c r="EES93" s="106"/>
      <c r="EET93" s="106"/>
      <c r="EEU93" s="106"/>
      <c r="EEV93" s="106"/>
      <c r="EEW93" s="106"/>
      <c r="EEX93" s="106"/>
      <c r="EEY93" s="106"/>
      <c r="EEZ93" s="106"/>
      <c r="EFA93" s="106"/>
      <c r="EFB93" s="106"/>
      <c r="EFC93" s="106"/>
      <c r="EFD93" s="106"/>
      <c r="EFE93" s="106"/>
      <c r="EFF93" s="106"/>
      <c r="EFG93" s="106"/>
      <c r="EFH93" s="106"/>
      <c r="EFI93" s="106"/>
      <c r="EFJ93" s="106"/>
      <c r="EFK93" s="106"/>
      <c r="EFL93" s="106"/>
      <c r="EFM93" s="106"/>
      <c r="EFN93" s="106"/>
      <c r="EFO93" s="106"/>
      <c r="EFP93" s="106"/>
      <c r="EFQ93" s="106"/>
      <c r="EFR93" s="106"/>
      <c r="EFS93" s="106"/>
      <c r="EFT93" s="106"/>
      <c r="EFU93" s="106"/>
      <c r="EFV93" s="106"/>
      <c r="EFW93" s="106"/>
      <c r="EFX93" s="106"/>
      <c r="EFY93" s="106"/>
      <c r="EFZ93" s="106"/>
      <c r="EGA93" s="106"/>
      <c r="EGB93" s="106"/>
      <c r="EGC93" s="106"/>
      <c r="EGD93" s="106"/>
      <c r="EGE93" s="106"/>
      <c r="EGF93" s="106"/>
      <c r="EGG93" s="106"/>
      <c r="EGH93" s="106"/>
      <c r="EGI93" s="106"/>
      <c r="EGJ93" s="106"/>
      <c r="EGK93" s="106"/>
      <c r="EGL93" s="106"/>
      <c r="EGM93" s="106"/>
      <c r="EGN93" s="106"/>
      <c r="EGO93" s="106"/>
      <c r="EGP93" s="106"/>
      <c r="EGQ93" s="106"/>
      <c r="EGR93" s="106"/>
      <c r="EGS93" s="106"/>
      <c r="EGT93" s="106"/>
      <c r="EGU93" s="106"/>
      <c r="EGV93" s="106"/>
      <c r="EGW93" s="106"/>
      <c r="EGX93" s="106"/>
      <c r="EGY93" s="106"/>
      <c r="EGZ93" s="106"/>
      <c r="EHA93" s="106"/>
      <c r="EHB93" s="106"/>
      <c r="EHC93" s="106"/>
      <c r="EHD93" s="106"/>
      <c r="EHE93" s="106"/>
      <c r="EHF93" s="106"/>
      <c r="EHG93" s="106"/>
      <c r="EHH93" s="106"/>
      <c r="EHI93" s="106"/>
      <c r="EHJ93" s="106"/>
      <c r="EHK93" s="106"/>
      <c r="EHL93" s="106"/>
      <c r="EHM93" s="106"/>
      <c r="EHN93" s="106"/>
      <c r="EHO93" s="106"/>
      <c r="EHP93" s="106"/>
      <c r="EHQ93" s="106"/>
      <c r="EHR93" s="106"/>
      <c r="EHS93" s="106"/>
      <c r="EHT93" s="106"/>
      <c r="EHU93" s="106"/>
      <c r="EHV93" s="106"/>
      <c r="EHW93" s="106"/>
      <c r="EHX93" s="106"/>
      <c r="EHY93" s="106"/>
      <c r="EHZ93" s="106"/>
      <c r="EIA93" s="106"/>
      <c r="EIB93" s="106"/>
      <c r="EIC93" s="106"/>
      <c r="EID93" s="106"/>
      <c r="EIE93" s="106"/>
      <c r="EIF93" s="106"/>
      <c r="EIG93" s="106"/>
      <c r="EIH93" s="106"/>
      <c r="EII93" s="106"/>
      <c r="EIJ93" s="106"/>
      <c r="EIK93" s="106"/>
      <c r="EIL93" s="106"/>
      <c r="EIM93" s="106"/>
      <c r="EIN93" s="106"/>
      <c r="EIO93" s="106"/>
      <c r="EIP93" s="106"/>
      <c r="EIQ93" s="106"/>
      <c r="EIR93" s="106"/>
      <c r="EIS93" s="106"/>
      <c r="EIT93" s="106"/>
      <c r="EIU93" s="106"/>
      <c r="EIV93" s="106"/>
      <c r="EIW93" s="106"/>
      <c r="EIX93" s="106"/>
      <c r="EIY93" s="106"/>
      <c r="EIZ93" s="106"/>
      <c r="EJA93" s="106"/>
      <c r="EJB93" s="106"/>
      <c r="EJC93" s="106"/>
      <c r="EJD93" s="106"/>
      <c r="EJE93" s="106"/>
      <c r="EJF93" s="106"/>
      <c r="EJG93" s="106"/>
      <c r="EJH93" s="106"/>
      <c r="EJI93" s="106"/>
      <c r="EJJ93" s="106"/>
      <c r="EJK93" s="106"/>
      <c r="EJL93" s="106"/>
      <c r="EJM93" s="106"/>
      <c r="EJN93" s="106"/>
      <c r="EJO93" s="106"/>
      <c r="EJP93" s="106"/>
      <c r="EJQ93" s="106"/>
      <c r="EJR93" s="106"/>
      <c r="EJS93" s="106"/>
      <c r="EJT93" s="106"/>
      <c r="EJU93" s="106"/>
      <c r="EJV93" s="106"/>
      <c r="EJW93" s="106"/>
      <c r="EJX93" s="106"/>
      <c r="EJY93" s="106"/>
      <c r="EJZ93" s="106"/>
      <c r="EKA93" s="106"/>
      <c r="EKB93" s="106"/>
      <c r="EKC93" s="106"/>
      <c r="EKD93" s="106"/>
      <c r="EKE93" s="106"/>
      <c r="EKF93" s="106"/>
      <c r="EKG93" s="106"/>
      <c r="EKH93" s="106"/>
      <c r="EKI93" s="106"/>
      <c r="EKJ93" s="106"/>
      <c r="EKK93" s="106"/>
      <c r="EKL93" s="106"/>
      <c r="EKM93" s="106"/>
      <c r="EKN93" s="106"/>
      <c r="EKO93" s="106"/>
      <c r="EKP93" s="106"/>
      <c r="EKQ93" s="106"/>
      <c r="EKR93" s="106"/>
      <c r="EKS93" s="106"/>
      <c r="EKT93" s="106"/>
      <c r="EKU93" s="106"/>
      <c r="EKV93" s="106"/>
      <c r="EKW93" s="106"/>
      <c r="EKX93" s="106"/>
      <c r="EKY93" s="106"/>
      <c r="EKZ93" s="106"/>
      <c r="ELA93" s="106"/>
      <c r="ELB93" s="106"/>
      <c r="ELC93" s="106"/>
      <c r="ELD93" s="106"/>
      <c r="ELE93" s="106"/>
      <c r="ELF93" s="106"/>
      <c r="ELG93" s="106"/>
      <c r="ELH93" s="106"/>
      <c r="ELI93" s="106"/>
      <c r="ELJ93" s="106"/>
      <c r="ELK93" s="106"/>
      <c r="ELL93" s="106"/>
      <c r="ELM93" s="106"/>
      <c r="ELN93" s="106"/>
      <c r="ELO93" s="106"/>
      <c r="ELP93" s="106"/>
      <c r="ELQ93" s="106"/>
      <c r="ELR93" s="106"/>
      <c r="ELS93" s="106"/>
      <c r="ELT93" s="106"/>
      <c r="ELU93" s="106"/>
      <c r="ELV93" s="106"/>
      <c r="ELW93" s="106"/>
      <c r="ELX93" s="106"/>
      <c r="ELY93" s="106"/>
      <c r="ELZ93" s="106"/>
      <c r="EMA93" s="106"/>
      <c r="EMB93" s="106"/>
      <c r="EMC93" s="106"/>
      <c r="EMD93" s="106"/>
      <c r="EME93" s="106"/>
      <c r="EMF93" s="106"/>
      <c r="EMG93" s="106"/>
      <c r="EMH93" s="106"/>
      <c r="EMI93" s="106"/>
      <c r="EMJ93" s="106"/>
      <c r="EMK93" s="106"/>
      <c r="EML93" s="106"/>
      <c r="EMM93" s="106"/>
      <c r="EMN93" s="106"/>
      <c r="EMO93" s="106"/>
      <c r="EMP93" s="106"/>
      <c r="EMQ93" s="106"/>
      <c r="EMR93" s="106"/>
      <c r="EMS93" s="106"/>
      <c r="EMT93" s="106"/>
      <c r="EMU93" s="106"/>
      <c r="EMV93" s="106"/>
      <c r="EMW93" s="106"/>
      <c r="EMX93" s="106"/>
      <c r="EMY93" s="106"/>
      <c r="EMZ93" s="106"/>
      <c r="ENA93" s="106"/>
      <c r="ENB93" s="106"/>
      <c r="ENC93" s="106"/>
      <c r="END93" s="106"/>
      <c r="ENE93" s="106"/>
      <c r="ENF93" s="106"/>
      <c r="ENG93" s="106"/>
      <c r="ENH93" s="106"/>
      <c r="ENI93" s="106"/>
      <c r="ENJ93" s="106"/>
      <c r="ENK93" s="106"/>
      <c r="ENL93" s="106"/>
      <c r="ENM93" s="106"/>
      <c r="ENN93" s="106"/>
      <c r="ENO93" s="106"/>
      <c r="ENP93" s="106"/>
      <c r="ENQ93" s="106"/>
      <c r="ENR93" s="106"/>
      <c r="ENS93" s="106"/>
      <c r="ENT93" s="106"/>
      <c r="ENU93" s="106"/>
      <c r="ENV93" s="106"/>
      <c r="ENW93" s="106"/>
      <c r="ENX93" s="106"/>
      <c r="ENY93" s="106"/>
      <c r="ENZ93" s="106"/>
      <c r="EOA93" s="106"/>
      <c r="EOB93" s="106"/>
      <c r="EOC93" s="106"/>
      <c r="EOD93" s="106"/>
      <c r="EOE93" s="106"/>
      <c r="EOF93" s="106"/>
      <c r="EOG93" s="106"/>
      <c r="EOH93" s="106"/>
      <c r="EOI93" s="106"/>
      <c r="EOJ93" s="106"/>
      <c r="EOK93" s="106"/>
      <c r="EOL93" s="106"/>
      <c r="EOM93" s="106"/>
      <c r="EON93" s="106"/>
      <c r="EOO93" s="106"/>
      <c r="EOP93" s="106"/>
      <c r="EOQ93" s="106"/>
      <c r="EOR93" s="106"/>
      <c r="EOS93" s="106"/>
      <c r="EOT93" s="106"/>
      <c r="EOU93" s="106"/>
      <c r="EOV93" s="106"/>
      <c r="EOW93" s="106"/>
      <c r="EOX93" s="106"/>
      <c r="EOY93" s="106"/>
      <c r="EOZ93" s="106"/>
      <c r="EPA93" s="106"/>
      <c r="EPB93" s="106"/>
      <c r="EPC93" s="106"/>
      <c r="EPD93" s="106"/>
      <c r="EPE93" s="106"/>
      <c r="EPF93" s="106"/>
      <c r="EPG93" s="106"/>
      <c r="EPH93" s="106"/>
      <c r="EPI93" s="106"/>
      <c r="EPJ93" s="106"/>
      <c r="EPK93" s="106"/>
      <c r="EPL93" s="106"/>
      <c r="EPM93" s="106"/>
      <c r="EPN93" s="106"/>
      <c r="EPO93" s="106"/>
      <c r="EPP93" s="106"/>
      <c r="EPQ93" s="106"/>
      <c r="EPR93" s="106"/>
      <c r="EPS93" s="106"/>
      <c r="EPT93" s="106"/>
      <c r="EPU93" s="106"/>
      <c r="EPV93" s="106"/>
      <c r="EPW93" s="106"/>
      <c r="EPX93" s="106"/>
      <c r="EPY93" s="106"/>
      <c r="EPZ93" s="106"/>
      <c r="EQA93" s="106"/>
      <c r="EQB93" s="106"/>
      <c r="EQC93" s="106"/>
      <c r="EQD93" s="106"/>
      <c r="EQE93" s="106"/>
      <c r="EQF93" s="106"/>
      <c r="EQG93" s="106"/>
      <c r="EQH93" s="106"/>
      <c r="EQI93" s="106"/>
      <c r="EQJ93" s="106"/>
      <c r="EQK93" s="106"/>
      <c r="EQL93" s="106"/>
      <c r="EQM93" s="106"/>
      <c r="EQN93" s="106"/>
      <c r="EQO93" s="106"/>
      <c r="EQP93" s="106"/>
      <c r="EQQ93" s="106"/>
      <c r="EQR93" s="106"/>
      <c r="EQS93" s="106"/>
      <c r="EQT93" s="106"/>
      <c r="EQU93" s="106"/>
      <c r="EQV93" s="106"/>
      <c r="EQW93" s="106"/>
      <c r="EQX93" s="106"/>
      <c r="EQY93" s="106"/>
      <c r="EQZ93" s="106"/>
      <c r="ERA93" s="106"/>
      <c r="ERB93" s="106"/>
      <c r="ERC93" s="106"/>
      <c r="ERD93" s="106"/>
      <c r="ERE93" s="106"/>
      <c r="ERF93" s="106"/>
      <c r="ERG93" s="106"/>
      <c r="ERH93" s="106"/>
      <c r="ERI93" s="106"/>
      <c r="ERJ93" s="106"/>
      <c r="ERK93" s="106"/>
      <c r="ERL93" s="106"/>
      <c r="ERM93" s="106"/>
      <c r="ERN93" s="106"/>
      <c r="ERO93" s="106"/>
      <c r="ERP93" s="106"/>
      <c r="ERQ93" s="106"/>
      <c r="ERR93" s="106"/>
      <c r="ERS93" s="106"/>
      <c r="ERT93" s="106"/>
      <c r="ERU93" s="106"/>
      <c r="ERV93" s="106"/>
      <c r="ERW93" s="106"/>
      <c r="ERX93" s="106"/>
      <c r="ERY93" s="106"/>
      <c r="ERZ93" s="106"/>
      <c r="ESA93" s="106"/>
      <c r="ESB93" s="106"/>
      <c r="ESC93" s="106"/>
      <c r="ESD93" s="106"/>
      <c r="ESE93" s="106"/>
      <c r="ESF93" s="106"/>
      <c r="ESG93" s="106"/>
      <c r="ESH93" s="106"/>
      <c r="ESI93" s="106"/>
      <c r="ESJ93" s="106"/>
      <c r="ESK93" s="106"/>
      <c r="ESL93" s="106"/>
      <c r="ESM93" s="106"/>
      <c r="ESN93" s="106"/>
      <c r="ESO93" s="106"/>
      <c r="ESP93" s="106"/>
      <c r="ESQ93" s="106"/>
      <c r="ESR93" s="106"/>
      <c r="ESS93" s="106"/>
      <c r="EST93" s="106"/>
      <c r="ESU93" s="106"/>
      <c r="ESV93" s="106"/>
      <c r="ESW93" s="106"/>
      <c r="ESX93" s="106"/>
      <c r="ESY93" s="106"/>
      <c r="ESZ93" s="106"/>
      <c r="ETA93" s="106"/>
      <c r="ETB93" s="106"/>
      <c r="ETC93" s="106"/>
      <c r="ETD93" s="106"/>
      <c r="ETE93" s="106"/>
      <c r="ETF93" s="106"/>
      <c r="ETG93" s="106"/>
      <c r="ETH93" s="106"/>
      <c r="ETI93" s="106"/>
      <c r="ETJ93" s="106"/>
      <c r="ETK93" s="106"/>
      <c r="ETL93" s="106"/>
      <c r="ETM93" s="106"/>
      <c r="ETN93" s="106"/>
      <c r="ETO93" s="106"/>
      <c r="ETP93" s="106"/>
      <c r="ETQ93" s="106"/>
      <c r="ETR93" s="106"/>
      <c r="ETS93" s="106"/>
      <c r="ETT93" s="106"/>
      <c r="ETU93" s="106"/>
      <c r="ETV93" s="106"/>
      <c r="ETW93" s="106"/>
      <c r="ETX93" s="106"/>
      <c r="ETY93" s="106"/>
      <c r="ETZ93" s="106"/>
      <c r="EUA93" s="106"/>
      <c r="EUB93" s="106"/>
      <c r="EUC93" s="106"/>
      <c r="EUD93" s="106"/>
      <c r="EUE93" s="106"/>
      <c r="EUF93" s="106"/>
      <c r="EUG93" s="106"/>
      <c r="EUH93" s="106"/>
      <c r="EUI93" s="106"/>
      <c r="EUJ93" s="106"/>
      <c r="EUK93" s="106"/>
      <c r="EUL93" s="106"/>
      <c r="EUM93" s="106"/>
      <c r="EUN93" s="106"/>
      <c r="EUO93" s="106"/>
      <c r="EUP93" s="106"/>
      <c r="EUQ93" s="106"/>
      <c r="EUR93" s="106"/>
      <c r="EUS93" s="106"/>
      <c r="EUT93" s="106"/>
      <c r="EUU93" s="106"/>
      <c r="EUV93" s="106"/>
      <c r="EUW93" s="106"/>
      <c r="EUX93" s="106"/>
      <c r="EUY93" s="106"/>
      <c r="EUZ93" s="106"/>
      <c r="EVA93" s="106"/>
      <c r="EVB93" s="106"/>
      <c r="EVC93" s="106"/>
      <c r="EVD93" s="106"/>
      <c r="EVE93" s="106"/>
      <c r="EVF93" s="106"/>
      <c r="EVG93" s="106"/>
      <c r="EVH93" s="106"/>
      <c r="EVI93" s="106"/>
      <c r="EVJ93" s="106"/>
      <c r="EVK93" s="106"/>
      <c r="EVL93" s="106"/>
      <c r="EVM93" s="106"/>
      <c r="EVN93" s="106"/>
      <c r="EVO93" s="106"/>
      <c r="EVP93" s="106"/>
      <c r="EVQ93" s="106"/>
      <c r="EVR93" s="106"/>
      <c r="EVS93" s="106"/>
      <c r="EVT93" s="106"/>
      <c r="EVU93" s="106"/>
      <c r="EVV93" s="106"/>
      <c r="EVW93" s="106"/>
      <c r="EVX93" s="106"/>
      <c r="EVY93" s="106"/>
      <c r="EVZ93" s="106"/>
      <c r="EWA93" s="106"/>
      <c r="EWB93" s="106"/>
      <c r="EWC93" s="106"/>
      <c r="EWD93" s="106"/>
      <c r="EWE93" s="106"/>
      <c r="EWF93" s="106"/>
      <c r="EWG93" s="106"/>
      <c r="EWH93" s="106"/>
      <c r="EWI93" s="106"/>
      <c r="EWJ93" s="106"/>
      <c r="EWK93" s="106"/>
      <c r="EWL93" s="106"/>
      <c r="EWM93" s="106"/>
      <c r="EWN93" s="106"/>
      <c r="EWO93" s="106"/>
      <c r="EWP93" s="106"/>
      <c r="EWQ93" s="106"/>
      <c r="EWR93" s="106"/>
      <c r="EWS93" s="106"/>
      <c r="EWT93" s="106"/>
      <c r="EWU93" s="106"/>
      <c r="EWV93" s="106"/>
      <c r="EWW93" s="106"/>
      <c r="EWX93" s="106"/>
      <c r="EWY93" s="106"/>
      <c r="EWZ93" s="106"/>
      <c r="EXA93" s="106"/>
      <c r="EXB93" s="106"/>
      <c r="EXC93" s="106"/>
      <c r="EXD93" s="106"/>
      <c r="EXE93" s="106"/>
      <c r="EXF93" s="106"/>
      <c r="EXG93" s="106"/>
      <c r="EXH93" s="106"/>
      <c r="EXI93" s="106"/>
      <c r="EXJ93" s="106"/>
      <c r="EXK93" s="106"/>
      <c r="EXL93" s="106"/>
      <c r="EXM93" s="106"/>
      <c r="EXN93" s="106"/>
      <c r="EXO93" s="106"/>
      <c r="EXP93" s="106"/>
      <c r="EXQ93" s="106"/>
      <c r="EXR93" s="106"/>
      <c r="EXS93" s="106"/>
      <c r="EXT93" s="106"/>
      <c r="EXU93" s="106"/>
      <c r="EXV93" s="106"/>
      <c r="EXW93" s="106"/>
      <c r="EXX93" s="106"/>
      <c r="EXY93" s="106"/>
      <c r="EXZ93" s="106"/>
      <c r="EYA93" s="106"/>
      <c r="EYB93" s="106"/>
      <c r="EYC93" s="106"/>
      <c r="EYD93" s="106"/>
      <c r="EYE93" s="106"/>
      <c r="EYF93" s="106"/>
      <c r="EYG93" s="106"/>
      <c r="EYH93" s="106"/>
      <c r="EYI93" s="106"/>
      <c r="EYJ93" s="106"/>
      <c r="EYK93" s="106"/>
      <c r="EYL93" s="106"/>
      <c r="EYM93" s="106"/>
      <c r="EYN93" s="106"/>
      <c r="EYO93" s="106"/>
      <c r="EYP93" s="106"/>
      <c r="EYQ93" s="106"/>
      <c r="EYR93" s="106"/>
      <c r="EYS93" s="106"/>
      <c r="EYT93" s="106"/>
      <c r="EYU93" s="106"/>
      <c r="EYV93" s="106"/>
      <c r="EYW93" s="106"/>
      <c r="EYX93" s="106"/>
      <c r="EYY93" s="106"/>
      <c r="EYZ93" s="106"/>
      <c r="EZA93" s="106"/>
      <c r="EZB93" s="106"/>
      <c r="EZC93" s="106"/>
      <c r="EZD93" s="106"/>
      <c r="EZE93" s="106"/>
      <c r="EZF93" s="106"/>
      <c r="EZG93" s="106"/>
      <c r="EZH93" s="106"/>
      <c r="EZI93" s="106"/>
      <c r="EZJ93" s="106"/>
      <c r="EZK93" s="106"/>
      <c r="EZL93" s="106"/>
      <c r="EZM93" s="106"/>
      <c r="EZN93" s="106"/>
      <c r="EZO93" s="106"/>
      <c r="EZP93" s="106"/>
      <c r="EZQ93" s="106"/>
      <c r="EZR93" s="106"/>
      <c r="EZS93" s="106"/>
      <c r="EZT93" s="106"/>
      <c r="EZU93" s="106"/>
      <c r="EZV93" s="106"/>
      <c r="EZW93" s="106"/>
      <c r="EZX93" s="106"/>
      <c r="EZY93" s="106"/>
      <c r="EZZ93" s="106"/>
      <c r="FAA93" s="106"/>
      <c r="FAB93" s="106"/>
      <c r="FAC93" s="106"/>
      <c r="FAD93" s="106"/>
      <c r="FAE93" s="106"/>
      <c r="FAF93" s="106"/>
      <c r="FAG93" s="106"/>
      <c r="FAH93" s="106"/>
      <c r="FAI93" s="106"/>
      <c r="FAJ93" s="106"/>
      <c r="FAK93" s="106"/>
      <c r="FAL93" s="106"/>
      <c r="FAM93" s="106"/>
      <c r="FAN93" s="106"/>
      <c r="FAO93" s="106"/>
      <c r="FAP93" s="106"/>
      <c r="FAQ93" s="106"/>
      <c r="FAR93" s="106"/>
      <c r="FAS93" s="106"/>
      <c r="FAT93" s="106"/>
      <c r="FAU93" s="106"/>
      <c r="FAV93" s="106"/>
      <c r="FAW93" s="106"/>
      <c r="FAX93" s="106"/>
      <c r="FAY93" s="106"/>
      <c r="FAZ93" s="106"/>
      <c r="FBA93" s="106"/>
      <c r="FBB93" s="106"/>
      <c r="FBC93" s="106"/>
      <c r="FBD93" s="106"/>
      <c r="FBE93" s="106"/>
      <c r="FBF93" s="106"/>
      <c r="FBG93" s="106"/>
      <c r="FBH93" s="106"/>
      <c r="FBI93" s="106"/>
      <c r="FBJ93" s="106"/>
      <c r="FBK93" s="106"/>
      <c r="FBL93" s="106"/>
      <c r="FBM93" s="106"/>
      <c r="FBN93" s="106"/>
      <c r="FBO93" s="106"/>
      <c r="FBP93" s="106"/>
      <c r="FBQ93" s="106"/>
      <c r="FBR93" s="106"/>
      <c r="FBS93" s="106"/>
      <c r="FBT93" s="106"/>
      <c r="FBU93" s="106"/>
      <c r="FBV93" s="106"/>
      <c r="FBW93" s="106"/>
      <c r="FBX93" s="106"/>
      <c r="FBY93" s="106"/>
      <c r="FBZ93" s="106"/>
      <c r="FCA93" s="106"/>
      <c r="FCB93" s="106"/>
      <c r="FCC93" s="106"/>
      <c r="FCD93" s="106"/>
      <c r="FCE93" s="106"/>
      <c r="FCF93" s="106"/>
      <c r="FCG93" s="106"/>
      <c r="FCH93" s="106"/>
      <c r="FCI93" s="106"/>
      <c r="FCJ93" s="106"/>
      <c r="FCK93" s="106"/>
      <c r="FCL93" s="106"/>
      <c r="FCM93" s="106"/>
      <c r="FCN93" s="106"/>
      <c r="FCO93" s="106"/>
      <c r="FCP93" s="106"/>
      <c r="FCQ93" s="106"/>
      <c r="FCR93" s="106"/>
      <c r="FCS93" s="106"/>
      <c r="FCT93" s="106"/>
      <c r="FCU93" s="106"/>
      <c r="FCV93" s="106"/>
      <c r="FCW93" s="106"/>
      <c r="FCX93" s="106"/>
      <c r="FCY93" s="106"/>
      <c r="FCZ93" s="106"/>
      <c r="FDA93" s="106"/>
      <c r="FDB93" s="106"/>
      <c r="FDC93" s="106"/>
      <c r="FDD93" s="106"/>
      <c r="FDE93" s="106"/>
      <c r="FDF93" s="106"/>
      <c r="FDG93" s="106"/>
      <c r="FDH93" s="106"/>
      <c r="FDI93" s="106"/>
      <c r="FDJ93" s="106"/>
      <c r="FDK93" s="106"/>
      <c r="FDL93" s="106"/>
      <c r="FDM93" s="106"/>
      <c r="FDN93" s="106"/>
      <c r="FDO93" s="106"/>
      <c r="FDP93" s="106"/>
      <c r="FDQ93" s="106"/>
      <c r="FDR93" s="106"/>
      <c r="FDS93" s="106"/>
      <c r="FDT93" s="106"/>
      <c r="FDU93" s="106"/>
      <c r="FDV93" s="106"/>
      <c r="FDW93" s="106"/>
      <c r="FDX93" s="106"/>
      <c r="FDY93" s="106"/>
      <c r="FDZ93" s="106"/>
      <c r="FEA93" s="106"/>
      <c r="FEB93" s="106"/>
      <c r="FEC93" s="106"/>
      <c r="FED93" s="106"/>
      <c r="FEE93" s="106"/>
      <c r="FEF93" s="106"/>
      <c r="FEG93" s="106"/>
      <c r="FEH93" s="106"/>
      <c r="FEI93" s="106"/>
      <c r="FEJ93" s="106"/>
      <c r="FEK93" s="106"/>
      <c r="FEL93" s="106"/>
      <c r="FEM93" s="106"/>
      <c r="FEN93" s="106"/>
      <c r="FEO93" s="106"/>
      <c r="FEP93" s="106"/>
      <c r="FEQ93" s="106"/>
      <c r="FER93" s="106"/>
      <c r="FES93" s="106"/>
      <c r="FET93" s="106"/>
      <c r="FEU93" s="106"/>
      <c r="FEV93" s="106"/>
      <c r="FEW93" s="106"/>
      <c r="FEX93" s="106"/>
      <c r="FEY93" s="106"/>
      <c r="FEZ93" s="106"/>
      <c r="FFA93" s="106"/>
      <c r="FFB93" s="106"/>
      <c r="FFC93" s="106"/>
      <c r="FFD93" s="106"/>
      <c r="FFE93" s="106"/>
      <c r="FFF93" s="106"/>
      <c r="FFG93" s="106"/>
      <c r="FFH93" s="106"/>
      <c r="FFI93" s="106"/>
      <c r="FFJ93" s="106"/>
      <c r="FFK93" s="106"/>
      <c r="FFL93" s="106"/>
      <c r="FFM93" s="106"/>
      <c r="FFN93" s="106"/>
      <c r="FFO93" s="106"/>
      <c r="FFP93" s="106"/>
      <c r="FFQ93" s="106"/>
      <c r="FFR93" s="106"/>
      <c r="FFS93" s="106"/>
      <c r="FFT93" s="106"/>
      <c r="FFU93" s="106"/>
      <c r="FFV93" s="106"/>
      <c r="FFW93" s="106"/>
      <c r="FFX93" s="106"/>
      <c r="FFY93" s="106"/>
      <c r="FFZ93" s="106"/>
      <c r="FGA93" s="106"/>
      <c r="FGB93" s="106"/>
      <c r="FGC93" s="106"/>
      <c r="FGD93" s="106"/>
      <c r="FGE93" s="106"/>
      <c r="FGF93" s="106"/>
      <c r="FGG93" s="106"/>
      <c r="FGH93" s="106"/>
      <c r="FGI93" s="106"/>
      <c r="FGJ93" s="106"/>
      <c r="FGK93" s="106"/>
      <c r="FGL93" s="106"/>
      <c r="FGM93" s="106"/>
      <c r="FGN93" s="106"/>
      <c r="FGO93" s="106"/>
      <c r="FGP93" s="106"/>
      <c r="FGQ93" s="106"/>
      <c r="FGR93" s="106"/>
      <c r="FGS93" s="106"/>
      <c r="FGT93" s="106"/>
      <c r="FGU93" s="106"/>
      <c r="FGV93" s="106"/>
      <c r="FGW93" s="106"/>
      <c r="FGX93" s="106"/>
      <c r="FGY93" s="106"/>
      <c r="FGZ93" s="106"/>
      <c r="FHA93" s="106"/>
      <c r="FHB93" s="106"/>
      <c r="FHC93" s="106"/>
      <c r="FHD93" s="106"/>
      <c r="FHE93" s="106"/>
      <c r="FHF93" s="106"/>
      <c r="FHG93" s="106"/>
      <c r="FHH93" s="106"/>
      <c r="FHI93" s="106"/>
      <c r="FHJ93" s="106"/>
      <c r="FHK93" s="106"/>
      <c r="FHL93" s="106"/>
      <c r="FHM93" s="106"/>
      <c r="FHN93" s="106"/>
      <c r="FHO93" s="106"/>
      <c r="FHP93" s="106"/>
      <c r="FHQ93" s="106"/>
      <c r="FHR93" s="106"/>
      <c r="FHS93" s="106"/>
      <c r="FHT93" s="106"/>
      <c r="FHU93" s="106"/>
      <c r="FHV93" s="106"/>
      <c r="FHW93" s="106"/>
      <c r="FHX93" s="106"/>
      <c r="FHY93" s="106"/>
      <c r="FHZ93" s="106"/>
      <c r="FIA93" s="106"/>
      <c r="FIB93" s="106"/>
      <c r="FIC93" s="106"/>
      <c r="FID93" s="106"/>
      <c r="FIE93" s="106"/>
      <c r="FIF93" s="106"/>
      <c r="FIG93" s="106"/>
      <c r="FIH93" s="106"/>
      <c r="FII93" s="106"/>
      <c r="FIJ93" s="106"/>
      <c r="FIK93" s="106"/>
      <c r="FIL93" s="106"/>
      <c r="FIM93" s="106"/>
      <c r="FIN93" s="106"/>
      <c r="FIO93" s="106"/>
      <c r="FIP93" s="106"/>
      <c r="FIQ93" s="106"/>
      <c r="FIR93" s="106"/>
      <c r="FIS93" s="106"/>
      <c r="FIT93" s="106"/>
      <c r="FIU93" s="106"/>
      <c r="FIV93" s="106"/>
      <c r="FIW93" s="106"/>
      <c r="FIX93" s="106"/>
      <c r="FIY93" s="106"/>
      <c r="FIZ93" s="106"/>
      <c r="FJA93" s="106"/>
      <c r="FJB93" s="106"/>
      <c r="FJC93" s="106"/>
      <c r="FJD93" s="106"/>
      <c r="FJE93" s="106"/>
      <c r="FJF93" s="106"/>
      <c r="FJG93" s="106"/>
      <c r="FJH93" s="106"/>
      <c r="FJI93" s="106"/>
      <c r="FJJ93" s="106"/>
      <c r="FJK93" s="106"/>
      <c r="FJL93" s="106"/>
      <c r="FJM93" s="106"/>
      <c r="FJN93" s="106"/>
      <c r="FJO93" s="106"/>
      <c r="FJP93" s="106"/>
      <c r="FJQ93" s="106"/>
      <c r="FJR93" s="106"/>
      <c r="FJS93" s="106"/>
      <c r="FJT93" s="106"/>
      <c r="FJU93" s="106"/>
      <c r="FJV93" s="106"/>
      <c r="FJW93" s="106"/>
      <c r="FJX93" s="106"/>
      <c r="FJY93" s="106"/>
      <c r="FJZ93" s="106"/>
      <c r="FKA93" s="106"/>
      <c r="FKB93" s="106"/>
      <c r="FKC93" s="106"/>
      <c r="FKD93" s="106"/>
      <c r="FKE93" s="106"/>
      <c r="FKF93" s="106"/>
      <c r="FKG93" s="106"/>
      <c r="FKH93" s="106"/>
      <c r="FKI93" s="106"/>
      <c r="FKJ93" s="106"/>
      <c r="FKK93" s="106"/>
      <c r="FKL93" s="106"/>
      <c r="FKM93" s="106"/>
      <c r="FKN93" s="106"/>
      <c r="FKO93" s="106"/>
      <c r="FKP93" s="106"/>
      <c r="FKQ93" s="106"/>
      <c r="FKR93" s="106"/>
      <c r="FKS93" s="106"/>
      <c r="FKT93" s="106"/>
      <c r="FKU93" s="106"/>
      <c r="FKV93" s="106"/>
      <c r="FKW93" s="106"/>
      <c r="FKX93" s="106"/>
      <c r="FKY93" s="106"/>
      <c r="FKZ93" s="106"/>
      <c r="FLA93" s="106"/>
      <c r="FLB93" s="106"/>
      <c r="FLC93" s="106"/>
      <c r="FLD93" s="106"/>
      <c r="FLE93" s="106"/>
      <c r="FLF93" s="106"/>
      <c r="FLG93" s="106"/>
      <c r="FLH93" s="106"/>
      <c r="FLI93" s="106"/>
      <c r="FLJ93" s="106"/>
      <c r="FLK93" s="106"/>
      <c r="FLL93" s="106"/>
      <c r="FLM93" s="106"/>
      <c r="FLN93" s="106"/>
      <c r="FLO93" s="106"/>
      <c r="FLP93" s="106"/>
      <c r="FLQ93" s="106"/>
      <c r="FLR93" s="106"/>
      <c r="FLS93" s="106"/>
      <c r="FLT93" s="106"/>
      <c r="FLU93" s="106"/>
      <c r="FLV93" s="106"/>
      <c r="FLW93" s="106"/>
      <c r="FLX93" s="106"/>
      <c r="FLY93" s="106"/>
      <c r="FLZ93" s="106"/>
      <c r="FMA93" s="106"/>
      <c r="FMB93" s="106"/>
      <c r="FMC93" s="106"/>
      <c r="FMD93" s="106"/>
      <c r="FME93" s="106"/>
      <c r="FMF93" s="106"/>
      <c r="FMG93" s="106"/>
      <c r="FMH93" s="106"/>
      <c r="FMI93" s="106"/>
      <c r="FMJ93" s="106"/>
      <c r="FMK93" s="106"/>
      <c r="FML93" s="106"/>
      <c r="FMM93" s="106"/>
      <c r="FMN93" s="106"/>
      <c r="FMO93" s="106"/>
      <c r="FMP93" s="106"/>
      <c r="FMQ93" s="106"/>
      <c r="FMR93" s="106"/>
      <c r="FMS93" s="106"/>
      <c r="FMT93" s="106"/>
      <c r="FMU93" s="106"/>
      <c r="FMV93" s="106"/>
      <c r="FMW93" s="106"/>
      <c r="FMX93" s="106"/>
      <c r="FMY93" s="106"/>
      <c r="FMZ93" s="106"/>
      <c r="FNA93" s="106"/>
      <c r="FNB93" s="106"/>
      <c r="FNC93" s="106"/>
      <c r="FND93" s="106"/>
      <c r="FNE93" s="106"/>
      <c r="FNF93" s="106"/>
      <c r="FNG93" s="106"/>
      <c r="FNH93" s="106"/>
      <c r="FNI93" s="106"/>
      <c r="FNJ93" s="106"/>
      <c r="FNK93" s="106"/>
      <c r="FNL93" s="106"/>
      <c r="FNM93" s="106"/>
      <c r="FNN93" s="106"/>
      <c r="FNO93" s="106"/>
      <c r="FNP93" s="106"/>
      <c r="FNQ93" s="106"/>
      <c r="FNR93" s="106"/>
      <c r="FNS93" s="106"/>
      <c r="FNT93" s="106"/>
      <c r="FNU93" s="106"/>
      <c r="FNV93" s="106"/>
      <c r="FNW93" s="106"/>
      <c r="FNX93" s="106"/>
      <c r="FNY93" s="106"/>
      <c r="FNZ93" s="106"/>
      <c r="FOA93" s="106"/>
      <c r="FOB93" s="106"/>
      <c r="FOC93" s="106"/>
      <c r="FOD93" s="106"/>
      <c r="FOE93" s="106"/>
      <c r="FOF93" s="106"/>
      <c r="FOG93" s="106"/>
      <c r="FOH93" s="106"/>
      <c r="FOI93" s="106"/>
      <c r="FOJ93" s="106"/>
      <c r="FOK93" s="106"/>
      <c r="FOL93" s="106"/>
      <c r="FOM93" s="106"/>
      <c r="FON93" s="106"/>
      <c r="FOO93" s="106"/>
      <c r="FOP93" s="106"/>
      <c r="FOQ93" s="106"/>
      <c r="FOR93" s="106"/>
      <c r="FOS93" s="106"/>
      <c r="FOT93" s="106"/>
      <c r="FOU93" s="106"/>
      <c r="FOV93" s="106"/>
      <c r="FOW93" s="106"/>
      <c r="FOX93" s="106"/>
      <c r="FOY93" s="106"/>
      <c r="FOZ93" s="106"/>
      <c r="FPA93" s="106"/>
      <c r="FPB93" s="106"/>
      <c r="FPC93" s="106"/>
      <c r="FPD93" s="106"/>
      <c r="FPE93" s="106"/>
      <c r="FPF93" s="106"/>
      <c r="FPG93" s="106"/>
      <c r="FPH93" s="106"/>
      <c r="FPI93" s="106"/>
      <c r="FPJ93" s="106"/>
      <c r="FPK93" s="106"/>
      <c r="FPL93" s="106"/>
      <c r="FPM93" s="106"/>
      <c r="FPN93" s="106"/>
      <c r="FPO93" s="106"/>
      <c r="FPP93" s="106"/>
      <c r="FPQ93" s="106"/>
      <c r="FPR93" s="106"/>
      <c r="FPS93" s="106"/>
      <c r="FPT93" s="106"/>
      <c r="FPU93" s="106"/>
      <c r="FPV93" s="106"/>
      <c r="FPW93" s="106"/>
      <c r="FPX93" s="106"/>
      <c r="FPY93" s="106"/>
      <c r="FPZ93" s="106"/>
      <c r="FQA93" s="106"/>
      <c r="FQB93" s="106"/>
      <c r="FQC93" s="106"/>
      <c r="FQD93" s="106"/>
      <c r="FQE93" s="106"/>
      <c r="FQF93" s="106"/>
      <c r="FQG93" s="106"/>
      <c r="FQH93" s="106"/>
      <c r="FQI93" s="106"/>
      <c r="FQJ93" s="106"/>
      <c r="FQK93" s="106"/>
      <c r="FQL93" s="106"/>
      <c r="FQM93" s="106"/>
      <c r="FQN93" s="106"/>
      <c r="FQO93" s="106"/>
      <c r="FQP93" s="106"/>
      <c r="FQQ93" s="106"/>
      <c r="FQR93" s="106"/>
      <c r="FQS93" s="106"/>
      <c r="FQT93" s="106"/>
      <c r="FQU93" s="106"/>
      <c r="FQV93" s="106"/>
      <c r="FQW93" s="106"/>
      <c r="FQX93" s="106"/>
      <c r="FQY93" s="106"/>
      <c r="FQZ93" s="106"/>
      <c r="FRA93" s="106"/>
      <c r="FRB93" s="106"/>
      <c r="FRC93" s="106"/>
      <c r="FRD93" s="106"/>
      <c r="FRE93" s="106"/>
      <c r="FRF93" s="106"/>
      <c r="FRG93" s="106"/>
      <c r="FRH93" s="106"/>
      <c r="FRI93" s="106"/>
      <c r="FRJ93" s="106"/>
      <c r="FRK93" s="106"/>
      <c r="FRL93" s="106"/>
      <c r="FRM93" s="106"/>
      <c r="FRN93" s="106"/>
      <c r="FRO93" s="106"/>
      <c r="FRP93" s="106"/>
      <c r="FRQ93" s="106"/>
      <c r="FRR93" s="106"/>
      <c r="FRS93" s="106"/>
      <c r="FRT93" s="106"/>
      <c r="FRU93" s="106"/>
      <c r="FRV93" s="106"/>
      <c r="FRW93" s="106"/>
      <c r="FRX93" s="106"/>
      <c r="FRY93" s="106"/>
      <c r="FRZ93" s="106"/>
      <c r="FSA93" s="106"/>
      <c r="FSB93" s="106"/>
      <c r="FSC93" s="106"/>
      <c r="FSD93" s="106"/>
      <c r="FSE93" s="106"/>
      <c r="FSF93" s="106"/>
      <c r="FSG93" s="106"/>
      <c r="FSH93" s="106"/>
      <c r="FSI93" s="106"/>
      <c r="FSJ93" s="106"/>
      <c r="FSK93" s="106"/>
      <c r="FSL93" s="106"/>
      <c r="FSM93" s="106"/>
      <c r="FSN93" s="106"/>
      <c r="FSO93" s="106"/>
      <c r="FSP93" s="106"/>
      <c r="FSQ93" s="106"/>
      <c r="FSR93" s="106"/>
      <c r="FSS93" s="106"/>
      <c r="FST93" s="106"/>
      <c r="FSU93" s="106"/>
      <c r="FSV93" s="106"/>
      <c r="FSW93" s="106"/>
      <c r="FSX93" s="106"/>
      <c r="FSY93" s="106"/>
      <c r="FSZ93" s="106"/>
      <c r="FTA93" s="106"/>
      <c r="FTB93" s="106"/>
      <c r="FTC93" s="106"/>
      <c r="FTD93" s="106"/>
      <c r="FTE93" s="106"/>
      <c r="FTF93" s="106"/>
      <c r="FTG93" s="106"/>
      <c r="FTH93" s="106"/>
      <c r="FTI93" s="106"/>
      <c r="FTJ93" s="106"/>
      <c r="FTK93" s="106"/>
      <c r="FTL93" s="106"/>
      <c r="FTM93" s="106"/>
      <c r="FTN93" s="106"/>
      <c r="FTO93" s="106"/>
      <c r="FTP93" s="106"/>
      <c r="FTQ93" s="106"/>
      <c r="FTR93" s="106"/>
      <c r="FTS93" s="106"/>
      <c r="FTT93" s="106"/>
      <c r="FTU93" s="106"/>
      <c r="FTV93" s="106"/>
      <c r="FTW93" s="106"/>
      <c r="FTX93" s="106"/>
      <c r="FTY93" s="106"/>
      <c r="FTZ93" s="106"/>
      <c r="FUA93" s="106"/>
      <c r="FUB93" s="106"/>
      <c r="FUC93" s="106"/>
      <c r="FUD93" s="106"/>
      <c r="FUE93" s="106"/>
      <c r="FUF93" s="106"/>
      <c r="FUG93" s="106"/>
      <c r="FUH93" s="106"/>
      <c r="FUI93" s="106"/>
      <c r="FUJ93" s="106"/>
      <c r="FUK93" s="106"/>
      <c r="FUL93" s="106"/>
      <c r="FUM93" s="106"/>
      <c r="FUN93" s="106"/>
      <c r="FUO93" s="106"/>
      <c r="FUP93" s="106"/>
      <c r="FUQ93" s="106"/>
      <c r="FUR93" s="106"/>
      <c r="FUS93" s="106"/>
      <c r="FUT93" s="106"/>
      <c r="FUU93" s="106"/>
      <c r="FUV93" s="106"/>
      <c r="FUW93" s="106"/>
      <c r="FUX93" s="106"/>
      <c r="FUY93" s="106"/>
      <c r="FUZ93" s="106"/>
      <c r="FVA93" s="106"/>
      <c r="FVB93" s="106"/>
      <c r="FVC93" s="106"/>
      <c r="FVD93" s="106"/>
      <c r="FVE93" s="106"/>
      <c r="FVF93" s="106"/>
      <c r="FVG93" s="106"/>
      <c r="FVH93" s="106"/>
      <c r="FVI93" s="106"/>
      <c r="FVJ93" s="106"/>
      <c r="FVK93" s="106"/>
      <c r="FVL93" s="106"/>
      <c r="FVM93" s="106"/>
      <c r="FVN93" s="106"/>
      <c r="FVO93" s="106"/>
      <c r="FVP93" s="106"/>
      <c r="FVQ93" s="106"/>
      <c r="FVR93" s="106"/>
      <c r="FVS93" s="106"/>
      <c r="FVT93" s="106"/>
      <c r="FVU93" s="106"/>
      <c r="FVV93" s="106"/>
      <c r="FVW93" s="106"/>
      <c r="FVX93" s="106"/>
      <c r="FVY93" s="106"/>
      <c r="FVZ93" s="106"/>
      <c r="FWA93" s="106"/>
      <c r="FWB93" s="106"/>
      <c r="FWC93" s="106"/>
      <c r="FWD93" s="106"/>
      <c r="FWE93" s="106"/>
      <c r="FWF93" s="106"/>
      <c r="FWG93" s="106"/>
      <c r="FWH93" s="106"/>
      <c r="FWI93" s="106"/>
      <c r="FWJ93" s="106"/>
      <c r="FWK93" s="106"/>
      <c r="FWL93" s="106"/>
      <c r="FWM93" s="106"/>
      <c r="FWN93" s="106"/>
      <c r="FWO93" s="106"/>
      <c r="FWP93" s="106"/>
      <c r="FWQ93" s="106"/>
      <c r="FWR93" s="106"/>
      <c r="FWS93" s="106"/>
      <c r="FWT93" s="106"/>
      <c r="FWU93" s="106"/>
      <c r="FWV93" s="106"/>
      <c r="FWW93" s="106"/>
      <c r="FWX93" s="106"/>
      <c r="FWY93" s="106"/>
      <c r="FWZ93" s="106"/>
      <c r="FXA93" s="106"/>
      <c r="FXB93" s="106"/>
      <c r="FXC93" s="106"/>
      <c r="FXD93" s="106"/>
      <c r="FXE93" s="106"/>
      <c r="FXF93" s="106"/>
      <c r="FXG93" s="106"/>
      <c r="FXH93" s="106"/>
      <c r="FXI93" s="106"/>
      <c r="FXJ93" s="106"/>
      <c r="FXK93" s="106"/>
      <c r="FXL93" s="106"/>
      <c r="FXM93" s="106"/>
      <c r="FXN93" s="106"/>
      <c r="FXO93" s="106"/>
      <c r="FXP93" s="106"/>
      <c r="FXQ93" s="106"/>
      <c r="FXR93" s="106"/>
      <c r="FXS93" s="106"/>
      <c r="FXT93" s="106"/>
      <c r="FXU93" s="106"/>
      <c r="FXV93" s="106"/>
      <c r="FXW93" s="106"/>
      <c r="FXX93" s="106"/>
      <c r="FXY93" s="106"/>
      <c r="FXZ93" s="106"/>
      <c r="FYA93" s="106"/>
      <c r="FYB93" s="106"/>
      <c r="FYC93" s="106"/>
      <c r="FYD93" s="106"/>
      <c r="FYE93" s="106"/>
      <c r="FYF93" s="106"/>
      <c r="FYG93" s="106"/>
      <c r="FYH93" s="106"/>
      <c r="FYI93" s="106"/>
      <c r="FYJ93" s="106"/>
      <c r="FYK93" s="106"/>
      <c r="FYL93" s="106"/>
      <c r="FYM93" s="106"/>
      <c r="FYN93" s="106"/>
      <c r="FYO93" s="106"/>
      <c r="FYP93" s="106"/>
      <c r="FYQ93" s="106"/>
      <c r="FYR93" s="106"/>
      <c r="FYS93" s="106"/>
      <c r="FYT93" s="106"/>
      <c r="FYU93" s="106"/>
      <c r="FYV93" s="106"/>
      <c r="FYW93" s="106"/>
      <c r="FYX93" s="106"/>
      <c r="FYY93" s="106"/>
      <c r="FYZ93" s="106"/>
      <c r="FZA93" s="106"/>
      <c r="FZB93" s="106"/>
      <c r="FZC93" s="106"/>
      <c r="FZD93" s="106"/>
      <c r="FZE93" s="106"/>
      <c r="FZF93" s="106"/>
      <c r="FZG93" s="106"/>
      <c r="FZH93" s="106"/>
      <c r="FZI93" s="106"/>
      <c r="FZJ93" s="106"/>
      <c r="FZK93" s="106"/>
      <c r="FZL93" s="106"/>
      <c r="FZM93" s="106"/>
      <c r="FZN93" s="106"/>
      <c r="FZO93" s="106"/>
      <c r="FZP93" s="106"/>
      <c r="FZQ93" s="106"/>
      <c r="FZR93" s="106"/>
      <c r="FZS93" s="106"/>
      <c r="FZT93" s="106"/>
      <c r="FZU93" s="106"/>
      <c r="FZV93" s="106"/>
      <c r="FZW93" s="106"/>
      <c r="FZX93" s="106"/>
      <c r="FZY93" s="106"/>
      <c r="FZZ93" s="106"/>
      <c r="GAA93" s="106"/>
      <c r="GAB93" s="106"/>
      <c r="GAC93" s="106"/>
      <c r="GAD93" s="106"/>
      <c r="GAE93" s="106"/>
      <c r="GAF93" s="106"/>
      <c r="GAG93" s="106"/>
      <c r="GAH93" s="106"/>
      <c r="GAI93" s="106"/>
      <c r="GAJ93" s="106"/>
      <c r="GAK93" s="106"/>
      <c r="GAL93" s="106"/>
      <c r="GAM93" s="106"/>
      <c r="GAN93" s="106"/>
      <c r="GAO93" s="106"/>
      <c r="GAP93" s="106"/>
      <c r="GAQ93" s="106"/>
      <c r="GAR93" s="106"/>
      <c r="GAS93" s="106"/>
      <c r="GAT93" s="106"/>
      <c r="GAU93" s="106"/>
      <c r="GAV93" s="106"/>
      <c r="GAW93" s="106"/>
      <c r="GAX93" s="106"/>
      <c r="GAY93" s="106"/>
      <c r="GAZ93" s="106"/>
      <c r="GBA93" s="106"/>
      <c r="GBB93" s="106"/>
      <c r="GBC93" s="106"/>
      <c r="GBD93" s="106"/>
      <c r="GBE93" s="106"/>
      <c r="GBF93" s="106"/>
      <c r="GBG93" s="106"/>
      <c r="GBH93" s="106"/>
      <c r="GBI93" s="106"/>
      <c r="GBJ93" s="106"/>
      <c r="GBK93" s="106"/>
      <c r="GBL93" s="106"/>
      <c r="GBM93" s="106"/>
      <c r="GBN93" s="106"/>
      <c r="GBO93" s="106"/>
      <c r="GBP93" s="106"/>
      <c r="GBQ93" s="106"/>
      <c r="GBR93" s="106"/>
      <c r="GBS93" s="106"/>
      <c r="GBT93" s="106"/>
      <c r="GBU93" s="106"/>
      <c r="GBV93" s="106"/>
      <c r="GBW93" s="106"/>
      <c r="GBX93" s="106"/>
      <c r="GBY93" s="106"/>
      <c r="GBZ93" s="106"/>
      <c r="GCA93" s="106"/>
      <c r="GCB93" s="106"/>
      <c r="GCC93" s="106"/>
      <c r="GCD93" s="106"/>
      <c r="GCE93" s="106"/>
      <c r="GCF93" s="106"/>
      <c r="GCG93" s="106"/>
      <c r="GCH93" s="106"/>
      <c r="GCI93" s="106"/>
      <c r="GCJ93" s="106"/>
      <c r="GCK93" s="106"/>
      <c r="GCL93" s="106"/>
      <c r="GCM93" s="106"/>
      <c r="GCN93" s="106"/>
      <c r="GCO93" s="106"/>
      <c r="GCP93" s="106"/>
      <c r="GCQ93" s="106"/>
      <c r="GCR93" s="106"/>
      <c r="GCS93" s="106"/>
      <c r="GCT93" s="106"/>
      <c r="GCU93" s="106"/>
      <c r="GCV93" s="106"/>
      <c r="GCW93" s="106"/>
      <c r="GCX93" s="106"/>
      <c r="GCY93" s="106"/>
      <c r="GCZ93" s="106"/>
      <c r="GDA93" s="106"/>
      <c r="GDB93" s="106"/>
      <c r="GDC93" s="106"/>
      <c r="GDD93" s="106"/>
      <c r="GDE93" s="106"/>
      <c r="GDF93" s="106"/>
      <c r="GDG93" s="106"/>
      <c r="GDH93" s="106"/>
      <c r="GDI93" s="106"/>
      <c r="GDJ93" s="106"/>
      <c r="GDK93" s="106"/>
      <c r="GDL93" s="106"/>
      <c r="GDM93" s="106"/>
      <c r="GDN93" s="106"/>
      <c r="GDO93" s="106"/>
      <c r="GDP93" s="106"/>
      <c r="GDQ93" s="106"/>
      <c r="GDR93" s="106"/>
      <c r="GDS93" s="106"/>
      <c r="GDT93" s="106"/>
      <c r="GDU93" s="106"/>
      <c r="GDV93" s="106"/>
      <c r="GDW93" s="106"/>
      <c r="GDX93" s="106"/>
      <c r="GDY93" s="106"/>
      <c r="GDZ93" s="106"/>
      <c r="GEA93" s="106"/>
      <c r="GEB93" s="106"/>
      <c r="GEC93" s="106"/>
      <c r="GED93" s="106"/>
      <c r="GEE93" s="106"/>
      <c r="GEF93" s="106"/>
      <c r="GEG93" s="106"/>
      <c r="GEH93" s="106"/>
      <c r="GEI93" s="106"/>
      <c r="GEJ93" s="106"/>
      <c r="GEK93" s="106"/>
      <c r="GEL93" s="106"/>
      <c r="GEM93" s="106"/>
      <c r="GEN93" s="106"/>
      <c r="GEO93" s="106"/>
      <c r="GEP93" s="106"/>
      <c r="GEQ93" s="106"/>
      <c r="GER93" s="106"/>
      <c r="GES93" s="106"/>
      <c r="GET93" s="106"/>
      <c r="GEU93" s="106"/>
      <c r="GEV93" s="106"/>
      <c r="GEW93" s="106"/>
      <c r="GEX93" s="106"/>
      <c r="GEY93" s="106"/>
      <c r="GEZ93" s="106"/>
      <c r="GFA93" s="106"/>
      <c r="GFB93" s="106"/>
      <c r="GFC93" s="106"/>
      <c r="GFD93" s="106"/>
      <c r="GFE93" s="106"/>
      <c r="GFF93" s="106"/>
      <c r="GFG93" s="106"/>
      <c r="GFH93" s="106"/>
      <c r="GFI93" s="106"/>
      <c r="GFJ93" s="106"/>
      <c r="GFK93" s="106"/>
      <c r="GFL93" s="106"/>
      <c r="GFM93" s="106"/>
      <c r="GFN93" s="106"/>
      <c r="GFO93" s="106"/>
      <c r="GFP93" s="106"/>
      <c r="GFQ93" s="106"/>
      <c r="GFR93" s="106"/>
      <c r="GFS93" s="106"/>
      <c r="GFT93" s="106"/>
      <c r="GFU93" s="106"/>
      <c r="GFV93" s="106"/>
      <c r="GFW93" s="106"/>
      <c r="GFX93" s="106"/>
      <c r="GFY93" s="106"/>
      <c r="GFZ93" s="106"/>
      <c r="GGA93" s="106"/>
      <c r="GGB93" s="106"/>
      <c r="GGC93" s="106"/>
      <c r="GGD93" s="106"/>
      <c r="GGE93" s="106"/>
      <c r="GGF93" s="106"/>
      <c r="GGG93" s="106"/>
      <c r="GGH93" s="106"/>
      <c r="GGI93" s="106"/>
      <c r="GGJ93" s="106"/>
      <c r="GGK93" s="106"/>
      <c r="GGL93" s="106"/>
      <c r="GGM93" s="106"/>
      <c r="GGN93" s="106"/>
      <c r="GGO93" s="106"/>
      <c r="GGP93" s="106"/>
      <c r="GGQ93" s="106"/>
      <c r="GGR93" s="106"/>
      <c r="GGS93" s="106"/>
      <c r="GGT93" s="106"/>
      <c r="GGU93" s="106"/>
      <c r="GGV93" s="106"/>
      <c r="GGW93" s="106"/>
      <c r="GGX93" s="106"/>
      <c r="GGY93" s="106"/>
      <c r="GGZ93" s="106"/>
      <c r="GHA93" s="106"/>
      <c r="GHB93" s="106"/>
      <c r="GHC93" s="106"/>
      <c r="GHD93" s="106"/>
      <c r="GHE93" s="106"/>
      <c r="GHF93" s="106"/>
      <c r="GHG93" s="106"/>
      <c r="GHH93" s="106"/>
      <c r="GHI93" s="106"/>
      <c r="GHJ93" s="106"/>
      <c r="GHK93" s="106"/>
      <c r="GHL93" s="106"/>
      <c r="GHM93" s="106"/>
      <c r="GHN93" s="106"/>
      <c r="GHO93" s="106"/>
      <c r="GHP93" s="106"/>
      <c r="GHQ93" s="106"/>
      <c r="GHR93" s="106"/>
      <c r="GHS93" s="106"/>
      <c r="GHT93" s="106"/>
      <c r="GHU93" s="106"/>
      <c r="GHV93" s="106"/>
      <c r="GHW93" s="106"/>
      <c r="GHX93" s="106"/>
      <c r="GHY93" s="106"/>
      <c r="GHZ93" s="106"/>
      <c r="GIA93" s="106"/>
      <c r="GIB93" s="106"/>
      <c r="GIC93" s="106"/>
      <c r="GID93" s="106"/>
      <c r="GIE93" s="106"/>
      <c r="GIF93" s="106"/>
      <c r="GIG93" s="106"/>
      <c r="GIH93" s="106"/>
      <c r="GII93" s="106"/>
      <c r="GIJ93" s="106"/>
      <c r="GIK93" s="106"/>
      <c r="GIL93" s="106"/>
      <c r="GIM93" s="106"/>
      <c r="GIN93" s="106"/>
      <c r="GIO93" s="106"/>
      <c r="GIP93" s="106"/>
      <c r="GIQ93" s="106"/>
      <c r="GIR93" s="106"/>
      <c r="GIS93" s="106"/>
      <c r="GIT93" s="106"/>
      <c r="GIU93" s="106"/>
      <c r="GIV93" s="106"/>
      <c r="GIW93" s="106"/>
      <c r="GIX93" s="106"/>
      <c r="GIY93" s="106"/>
      <c r="GIZ93" s="106"/>
      <c r="GJA93" s="106"/>
      <c r="GJB93" s="106"/>
      <c r="GJC93" s="106"/>
      <c r="GJD93" s="106"/>
      <c r="GJE93" s="106"/>
      <c r="GJF93" s="106"/>
      <c r="GJG93" s="106"/>
      <c r="GJH93" s="106"/>
      <c r="GJI93" s="106"/>
      <c r="GJJ93" s="106"/>
      <c r="GJK93" s="106"/>
      <c r="GJL93" s="106"/>
      <c r="GJM93" s="106"/>
      <c r="GJN93" s="106"/>
      <c r="GJO93" s="106"/>
      <c r="GJP93" s="106"/>
      <c r="GJQ93" s="106"/>
      <c r="GJR93" s="106"/>
      <c r="GJS93" s="106"/>
      <c r="GJT93" s="106"/>
      <c r="GJU93" s="106"/>
      <c r="GJV93" s="106"/>
      <c r="GJW93" s="106"/>
      <c r="GJX93" s="106"/>
      <c r="GJY93" s="106"/>
      <c r="GJZ93" s="106"/>
      <c r="GKA93" s="106"/>
      <c r="GKB93" s="106"/>
      <c r="GKC93" s="106"/>
      <c r="GKD93" s="106"/>
      <c r="GKE93" s="106"/>
      <c r="GKF93" s="106"/>
      <c r="GKG93" s="106"/>
      <c r="GKH93" s="106"/>
      <c r="GKI93" s="106"/>
      <c r="GKJ93" s="106"/>
      <c r="GKK93" s="106"/>
      <c r="GKL93" s="106"/>
      <c r="GKM93" s="106"/>
      <c r="GKN93" s="106"/>
      <c r="GKO93" s="106"/>
      <c r="GKP93" s="106"/>
      <c r="GKQ93" s="106"/>
      <c r="GKR93" s="106"/>
      <c r="GKS93" s="106"/>
      <c r="GKT93" s="106"/>
      <c r="GKU93" s="106"/>
      <c r="GKV93" s="106"/>
      <c r="GKW93" s="106"/>
      <c r="GKX93" s="106"/>
      <c r="GKY93" s="106"/>
      <c r="GKZ93" s="106"/>
      <c r="GLA93" s="106"/>
      <c r="GLB93" s="106"/>
      <c r="GLC93" s="106"/>
      <c r="GLD93" s="106"/>
      <c r="GLE93" s="106"/>
      <c r="GLF93" s="106"/>
      <c r="GLG93" s="106"/>
      <c r="GLH93" s="106"/>
      <c r="GLI93" s="106"/>
      <c r="GLJ93" s="106"/>
      <c r="GLK93" s="106"/>
      <c r="GLL93" s="106"/>
      <c r="GLM93" s="106"/>
      <c r="GLN93" s="106"/>
      <c r="GLO93" s="106"/>
      <c r="GLP93" s="106"/>
      <c r="GLQ93" s="106"/>
      <c r="GLR93" s="106"/>
      <c r="GLS93" s="106"/>
      <c r="GLT93" s="106"/>
      <c r="GLU93" s="106"/>
      <c r="GLV93" s="106"/>
      <c r="GLW93" s="106"/>
      <c r="GLX93" s="106"/>
      <c r="GLY93" s="106"/>
      <c r="GLZ93" s="106"/>
      <c r="GMA93" s="106"/>
      <c r="GMB93" s="106"/>
      <c r="GMC93" s="106"/>
      <c r="GMD93" s="106"/>
      <c r="GME93" s="106"/>
      <c r="GMF93" s="106"/>
      <c r="GMG93" s="106"/>
      <c r="GMH93" s="106"/>
      <c r="GMI93" s="106"/>
      <c r="GMJ93" s="106"/>
      <c r="GMK93" s="106"/>
      <c r="GML93" s="106"/>
      <c r="GMM93" s="106"/>
      <c r="GMN93" s="106"/>
      <c r="GMO93" s="106"/>
      <c r="GMP93" s="106"/>
      <c r="GMQ93" s="106"/>
      <c r="GMR93" s="106"/>
      <c r="GMS93" s="106"/>
      <c r="GMT93" s="106"/>
      <c r="GMU93" s="106"/>
      <c r="GMV93" s="106"/>
      <c r="GMW93" s="106"/>
      <c r="GMX93" s="106"/>
      <c r="GMY93" s="106"/>
      <c r="GMZ93" s="106"/>
      <c r="GNA93" s="106"/>
      <c r="GNB93" s="106"/>
      <c r="GNC93" s="106"/>
      <c r="GND93" s="106"/>
      <c r="GNE93" s="106"/>
      <c r="GNF93" s="106"/>
      <c r="GNG93" s="106"/>
      <c r="GNH93" s="106"/>
      <c r="GNI93" s="106"/>
      <c r="GNJ93" s="106"/>
      <c r="GNK93" s="106"/>
      <c r="GNL93" s="106"/>
      <c r="GNM93" s="106"/>
      <c r="GNN93" s="106"/>
      <c r="GNO93" s="106"/>
      <c r="GNP93" s="106"/>
      <c r="GNQ93" s="106"/>
      <c r="GNR93" s="106"/>
      <c r="GNS93" s="106"/>
      <c r="GNT93" s="106"/>
      <c r="GNU93" s="106"/>
      <c r="GNV93" s="106"/>
      <c r="GNW93" s="106"/>
      <c r="GNX93" s="106"/>
      <c r="GNY93" s="106"/>
      <c r="GNZ93" s="106"/>
      <c r="GOA93" s="106"/>
      <c r="GOB93" s="106"/>
      <c r="GOC93" s="106"/>
      <c r="GOD93" s="106"/>
      <c r="GOE93" s="106"/>
      <c r="GOF93" s="106"/>
      <c r="GOG93" s="106"/>
      <c r="GOH93" s="106"/>
      <c r="GOI93" s="106"/>
      <c r="GOJ93" s="106"/>
      <c r="GOK93" s="106"/>
      <c r="GOL93" s="106"/>
      <c r="GOM93" s="106"/>
      <c r="GON93" s="106"/>
      <c r="GOO93" s="106"/>
      <c r="GOP93" s="106"/>
      <c r="GOQ93" s="106"/>
      <c r="GOR93" s="106"/>
      <c r="GOS93" s="106"/>
      <c r="GOT93" s="106"/>
      <c r="GOU93" s="106"/>
      <c r="GOV93" s="106"/>
      <c r="GOW93" s="106"/>
      <c r="GOX93" s="106"/>
      <c r="GOY93" s="106"/>
      <c r="GOZ93" s="106"/>
      <c r="GPA93" s="106"/>
      <c r="GPB93" s="106"/>
      <c r="GPC93" s="106"/>
      <c r="GPD93" s="106"/>
      <c r="GPE93" s="106"/>
      <c r="GPF93" s="106"/>
      <c r="GPG93" s="106"/>
      <c r="GPH93" s="106"/>
      <c r="GPI93" s="106"/>
      <c r="GPJ93" s="106"/>
      <c r="GPK93" s="106"/>
      <c r="GPL93" s="106"/>
      <c r="GPM93" s="106"/>
      <c r="GPN93" s="106"/>
      <c r="GPO93" s="106"/>
      <c r="GPP93" s="106"/>
      <c r="GPQ93" s="106"/>
      <c r="GPR93" s="106"/>
      <c r="GPS93" s="106"/>
      <c r="GPT93" s="106"/>
      <c r="GPU93" s="106"/>
      <c r="GPV93" s="106"/>
      <c r="GPW93" s="106"/>
      <c r="GPX93" s="106"/>
      <c r="GPY93" s="106"/>
      <c r="GPZ93" s="106"/>
      <c r="GQA93" s="106"/>
      <c r="GQB93" s="106"/>
      <c r="GQC93" s="106"/>
      <c r="GQD93" s="106"/>
      <c r="GQE93" s="106"/>
      <c r="GQF93" s="106"/>
      <c r="GQG93" s="106"/>
      <c r="GQH93" s="106"/>
      <c r="GQI93" s="106"/>
      <c r="GQJ93" s="106"/>
      <c r="GQK93" s="106"/>
      <c r="GQL93" s="106"/>
      <c r="GQM93" s="106"/>
      <c r="GQN93" s="106"/>
      <c r="GQO93" s="106"/>
      <c r="GQP93" s="106"/>
      <c r="GQQ93" s="106"/>
      <c r="GQR93" s="106"/>
      <c r="GQS93" s="106"/>
      <c r="GQT93" s="106"/>
      <c r="GQU93" s="106"/>
      <c r="GQV93" s="106"/>
      <c r="GQW93" s="106"/>
      <c r="GQX93" s="106"/>
      <c r="GQY93" s="106"/>
      <c r="GQZ93" s="106"/>
      <c r="GRA93" s="106"/>
      <c r="GRB93" s="106"/>
      <c r="GRC93" s="106"/>
      <c r="GRD93" s="106"/>
      <c r="GRE93" s="106"/>
      <c r="GRF93" s="106"/>
      <c r="GRG93" s="106"/>
      <c r="GRH93" s="106"/>
      <c r="GRI93" s="106"/>
      <c r="GRJ93" s="106"/>
      <c r="GRK93" s="106"/>
      <c r="GRL93" s="106"/>
      <c r="GRM93" s="106"/>
      <c r="GRN93" s="106"/>
      <c r="GRO93" s="106"/>
      <c r="GRP93" s="106"/>
      <c r="GRQ93" s="106"/>
      <c r="GRR93" s="106"/>
      <c r="GRS93" s="106"/>
      <c r="GRT93" s="106"/>
      <c r="GRU93" s="106"/>
      <c r="GRV93" s="106"/>
      <c r="GRW93" s="106"/>
      <c r="GRX93" s="106"/>
      <c r="GRY93" s="106"/>
      <c r="GRZ93" s="106"/>
      <c r="GSA93" s="106"/>
      <c r="GSB93" s="106"/>
      <c r="GSC93" s="106"/>
      <c r="GSD93" s="106"/>
      <c r="GSE93" s="106"/>
      <c r="GSF93" s="106"/>
      <c r="GSG93" s="106"/>
      <c r="GSH93" s="106"/>
      <c r="GSI93" s="106"/>
      <c r="GSJ93" s="106"/>
      <c r="GSK93" s="106"/>
      <c r="GSL93" s="106"/>
      <c r="GSM93" s="106"/>
      <c r="GSN93" s="106"/>
      <c r="GSO93" s="106"/>
      <c r="GSP93" s="106"/>
      <c r="GSQ93" s="106"/>
      <c r="GSR93" s="106"/>
      <c r="GSS93" s="106"/>
      <c r="GST93" s="106"/>
      <c r="GSU93" s="106"/>
      <c r="GSV93" s="106"/>
      <c r="GSW93" s="106"/>
      <c r="GSX93" s="106"/>
      <c r="GSY93" s="106"/>
      <c r="GSZ93" s="106"/>
      <c r="GTA93" s="106"/>
      <c r="GTB93" s="106"/>
      <c r="GTC93" s="106"/>
      <c r="GTD93" s="106"/>
      <c r="GTE93" s="106"/>
      <c r="GTF93" s="106"/>
      <c r="GTG93" s="106"/>
      <c r="GTH93" s="106"/>
      <c r="GTI93" s="106"/>
      <c r="GTJ93" s="106"/>
      <c r="GTK93" s="106"/>
      <c r="GTL93" s="106"/>
      <c r="GTM93" s="106"/>
      <c r="GTN93" s="106"/>
      <c r="GTO93" s="106"/>
      <c r="GTP93" s="106"/>
      <c r="GTQ93" s="106"/>
      <c r="GTR93" s="106"/>
      <c r="GTS93" s="106"/>
      <c r="GTT93" s="106"/>
      <c r="GTU93" s="106"/>
      <c r="GTV93" s="106"/>
      <c r="GTW93" s="106"/>
      <c r="GTX93" s="106"/>
      <c r="GTY93" s="106"/>
      <c r="GTZ93" s="106"/>
      <c r="GUA93" s="106"/>
      <c r="GUB93" s="106"/>
      <c r="GUC93" s="106"/>
      <c r="GUD93" s="106"/>
      <c r="GUE93" s="106"/>
      <c r="GUF93" s="106"/>
      <c r="GUG93" s="106"/>
      <c r="GUH93" s="106"/>
      <c r="GUI93" s="106"/>
      <c r="GUJ93" s="106"/>
      <c r="GUK93" s="106"/>
      <c r="GUL93" s="106"/>
      <c r="GUM93" s="106"/>
      <c r="GUN93" s="106"/>
      <c r="GUO93" s="106"/>
      <c r="GUP93" s="106"/>
      <c r="GUQ93" s="106"/>
      <c r="GUR93" s="106"/>
      <c r="GUS93" s="106"/>
      <c r="GUT93" s="106"/>
      <c r="GUU93" s="106"/>
      <c r="GUV93" s="106"/>
      <c r="GUW93" s="106"/>
      <c r="GUX93" s="106"/>
      <c r="GUY93" s="106"/>
      <c r="GUZ93" s="106"/>
      <c r="GVA93" s="106"/>
      <c r="GVB93" s="106"/>
      <c r="GVC93" s="106"/>
      <c r="GVD93" s="106"/>
      <c r="GVE93" s="106"/>
      <c r="GVF93" s="106"/>
      <c r="GVG93" s="106"/>
      <c r="GVH93" s="106"/>
      <c r="GVI93" s="106"/>
      <c r="GVJ93" s="106"/>
      <c r="GVK93" s="106"/>
      <c r="GVL93" s="106"/>
      <c r="GVM93" s="106"/>
      <c r="GVN93" s="106"/>
      <c r="GVO93" s="106"/>
      <c r="GVP93" s="106"/>
      <c r="GVQ93" s="106"/>
      <c r="GVR93" s="106"/>
      <c r="GVS93" s="106"/>
      <c r="GVT93" s="106"/>
      <c r="GVU93" s="106"/>
      <c r="GVV93" s="106"/>
      <c r="GVW93" s="106"/>
      <c r="GVX93" s="106"/>
      <c r="GVY93" s="106"/>
      <c r="GVZ93" s="106"/>
      <c r="GWA93" s="106"/>
      <c r="GWB93" s="106"/>
      <c r="GWC93" s="106"/>
      <c r="GWD93" s="106"/>
      <c r="GWE93" s="106"/>
      <c r="GWF93" s="106"/>
      <c r="GWG93" s="106"/>
      <c r="GWH93" s="106"/>
      <c r="GWI93" s="106"/>
      <c r="GWJ93" s="106"/>
      <c r="GWK93" s="106"/>
      <c r="GWL93" s="106"/>
      <c r="GWM93" s="106"/>
      <c r="GWN93" s="106"/>
      <c r="GWO93" s="106"/>
      <c r="GWP93" s="106"/>
      <c r="GWQ93" s="106"/>
      <c r="GWR93" s="106"/>
      <c r="GWS93" s="106"/>
      <c r="GWT93" s="106"/>
      <c r="GWU93" s="106"/>
      <c r="GWV93" s="106"/>
      <c r="GWW93" s="106"/>
      <c r="GWX93" s="106"/>
      <c r="GWY93" s="106"/>
      <c r="GWZ93" s="106"/>
      <c r="GXA93" s="106"/>
      <c r="GXB93" s="106"/>
      <c r="GXC93" s="106"/>
      <c r="GXD93" s="106"/>
      <c r="GXE93" s="106"/>
      <c r="GXF93" s="106"/>
      <c r="GXG93" s="106"/>
      <c r="GXH93" s="106"/>
      <c r="GXI93" s="106"/>
      <c r="GXJ93" s="106"/>
      <c r="GXK93" s="106"/>
      <c r="GXL93" s="106"/>
      <c r="GXM93" s="106"/>
      <c r="GXN93" s="106"/>
      <c r="GXO93" s="106"/>
      <c r="GXP93" s="106"/>
      <c r="GXQ93" s="106"/>
      <c r="GXR93" s="106"/>
      <c r="GXS93" s="106"/>
      <c r="GXT93" s="106"/>
      <c r="GXU93" s="106"/>
      <c r="GXV93" s="106"/>
      <c r="GXW93" s="106"/>
      <c r="GXX93" s="106"/>
      <c r="GXY93" s="106"/>
      <c r="GXZ93" s="106"/>
      <c r="GYA93" s="106"/>
      <c r="GYB93" s="106"/>
      <c r="GYC93" s="106"/>
      <c r="GYD93" s="106"/>
      <c r="GYE93" s="106"/>
      <c r="GYF93" s="106"/>
      <c r="GYG93" s="106"/>
      <c r="GYH93" s="106"/>
      <c r="GYI93" s="106"/>
      <c r="GYJ93" s="106"/>
      <c r="GYK93" s="106"/>
      <c r="GYL93" s="106"/>
      <c r="GYM93" s="106"/>
      <c r="GYN93" s="106"/>
      <c r="GYO93" s="106"/>
      <c r="GYP93" s="106"/>
      <c r="GYQ93" s="106"/>
      <c r="GYR93" s="106"/>
      <c r="GYS93" s="106"/>
      <c r="GYT93" s="106"/>
      <c r="GYU93" s="106"/>
      <c r="GYV93" s="106"/>
      <c r="GYW93" s="106"/>
      <c r="GYX93" s="106"/>
      <c r="GYY93" s="106"/>
      <c r="GYZ93" s="106"/>
      <c r="GZA93" s="106"/>
      <c r="GZB93" s="106"/>
      <c r="GZC93" s="106"/>
      <c r="GZD93" s="106"/>
      <c r="GZE93" s="106"/>
      <c r="GZF93" s="106"/>
      <c r="GZG93" s="106"/>
      <c r="GZH93" s="106"/>
      <c r="GZI93" s="106"/>
      <c r="GZJ93" s="106"/>
      <c r="GZK93" s="106"/>
      <c r="GZL93" s="106"/>
      <c r="GZM93" s="106"/>
      <c r="GZN93" s="106"/>
      <c r="GZO93" s="106"/>
      <c r="GZP93" s="106"/>
      <c r="GZQ93" s="106"/>
      <c r="GZR93" s="106"/>
      <c r="GZS93" s="106"/>
      <c r="GZT93" s="106"/>
      <c r="GZU93" s="106"/>
      <c r="GZV93" s="106"/>
      <c r="GZW93" s="106"/>
      <c r="GZX93" s="106"/>
      <c r="GZY93" s="106"/>
      <c r="GZZ93" s="106"/>
      <c r="HAA93" s="106"/>
      <c r="HAB93" s="106"/>
      <c r="HAC93" s="106"/>
      <c r="HAD93" s="106"/>
      <c r="HAE93" s="106"/>
      <c r="HAF93" s="106"/>
      <c r="HAG93" s="106"/>
      <c r="HAH93" s="106"/>
      <c r="HAI93" s="106"/>
      <c r="HAJ93" s="106"/>
      <c r="HAK93" s="106"/>
      <c r="HAL93" s="106"/>
      <c r="HAM93" s="106"/>
      <c r="HAN93" s="106"/>
      <c r="HAO93" s="106"/>
      <c r="HAP93" s="106"/>
      <c r="HAQ93" s="106"/>
      <c r="HAR93" s="106"/>
      <c r="HAS93" s="106"/>
      <c r="HAT93" s="106"/>
      <c r="HAU93" s="106"/>
      <c r="HAV93" s="106"/>
      <c r="HAW93" s="106"/>
      <c r="HAX93" s="106"/>
      <c r="HAY93" s="106"/>
      <c r="HAZ93" s="106"/>
      <c r="HBA93" s="106"/>
      <c r="HBB93" s="106"/>
      <c r="HBC93" s="106"/>
      <c r="HBD93" s="106"/>
      <c r="HBE93" s="106"/>
      <c r="HBF93" s="106"/>
      <c r="HBG93" s="106"/>
      <c r="HBH93" s="106"/>
      <c r="HBI93" s="106"/>
      <c r="HBJ93" s="106"/>
      <c r="HBK93" s="106"/>
      <c r="HBL93" s="106"/>
      <c r="HBM93" s="106"/>
      <c r="HBN93" s="106"/>
      <c r="HBO93" s="106"/>
      <c r="HBP93" s="106"/>
      <c r="HBQ93" s="106"/>
      <c r="HBR93" s="106"/>
      <c r="HBS93" s="106"/>
      <c r="HBT93" s="106"/>
      <c r="HBU93" s="106"/>
      <c r="HBV93" s="106"/>
      <c r="HBW93" s="106"/>
      <c r="HBX93" s="106"/>
      <c r="HBY93" s="106"/>
      <c r="HBZ93" s="106"/>
      <c r="HCA93" s="106"/>
      <c r="HCB93" s="106"/>
      <c r="HCC93" s="106"/>
      <c r="HCD93" s="106"/>
      <c r="HCE93" s="106"/>
      <c r="HCF93" s="106"/>
      <c r="HCG93" s="106"/>
      <c r="HCH93" s="106"/>
      <c r="HCI93" s="106"/>
      <c r="HCJ93" s="106"/>
      <c r="HCK93" s="106"/>
      <c r="HCL93" s="106"/>
      <c r="HCM93" s="106"/>
      <c r="HCN93" s="106"/>
      <c r="HCO93" s="106"/>
      <c r="HCP93" s="106"/>
      <c r="HCQ93" s="106"/>
      <c r="HCR93" s="106"/>
      <c r="HCS93" s="106"/>
      <c r="HCT93" s="106"/>
      <c r="HCU93" s="106"/>
      <c r="HCV93" s="106"/>
      <c r="HCW93" s="106"/>
      <c r="HCX93" s="106"/>
      <c r="HCY93" s="106"/>
      <c r="HCZ93" s="106"/>
      <c r="HDA93" s="106"/>
      <c r="HDB93" s="106"/>
      <c r="HDC93" s="106"/>
      <c r="HDD93" s="106"/>
      <c r="HDE93" s="106"/>
      <c r="HDF93" s="106"/>
      <c r="HDG93" s="106"/>
      <c r="HDH93" s="106"/>
      <c r="HDI93" s="106"/>
      <c r="HDJ93" s="106"/>
      <c r="HDK93" s="106"/>
      <c r="HDL93" s="106"/>
      <c r="HDM93" s="106"/>
      <c r="HDN93" s="106"/>
      <c r="HDO93" s="106"/>
      <c r="HDP93" s="106"/>
      <c r="HDQ93" s="106"/>
      <c r="HDR93" s="106"/>
      <c r="HDS93" s="106"/>
      <c r="HDT93" s="106"/>
      <c r="HDU93" s="106"/>
      <c r="HDV93" s="106"/>
      <c r="HDW93" s="106"/>
      <c r="HDX93" s="106"/>
      <c r="HDY93" s="106"/>
      <c r="HDZ93" s="106"/>
      <c r="HEA93" s="106"/>
      <c r="HEB93" s="106"/>
      <c r="HEC93" s="106"/>
      <c r="HED93" s="106"/>
      <c r="HEE93" s="106"/>
      <c r="HEF93" s="106"/>
      <c r="HEG93" s="106"/>
      <c r="HEH93" s="106"/>
      <c r="HEI93" s="106"/>
      <c r="HEJ93" s="106"/>
      <c r="HEK93" s="106"/>
      <c r="HEL93" s="106"/>
      <c r="HEM93" s="106"/>
      <c r="HEN93" s="106"/>
      <c r="HEO93" s="106"/>
      <c r="HEP93" s="106"/>
      <c r="HEQ93" s="106"/>
      <c r="HER93" s="106"/>
      <c r="HES93" s="106"/>
      <c r="HET93" s="106"/>
      <c r="HEU93" s="106"/>
      <c r="HEV93" s="106"/>
      <c r="HEW93" s="106"/>
      <c r="HEX93" s="106"/>
      <c r="HEY93" s="106"/>
      <c r="HEZ93" s="106"/>
      <c r="HFA93" s="106"/>
      <c r="HFB93" s="106"/>
      <c r="HFC93" s="106"/>
      <c r="HFD93" s="106"/>
      <c r="HFE93" s="106"/>
      <c r="HFF93" s="106"/>
      <c r="HFG93" s="106"/>
      <c r="HFH93" s="106"/>
      <c r="HFI93" s="106"/>
      <c r="HFJ93" s="106"/>
      <c r="HFK93" s="106"/>
      <c r="HFL93" s="106"/>
      <c r="HFM93" s="106"/>
      <c r="HFN93" s="106"/>
      <c r="HFO93" s="106"/>
      <c r="HFP93" s="106"/>
      <c r="HFQ93" s="106"/>
      <c r="HFR93" s="106"/>
      <c r="HFS93" s="106"/>
      <c r="HFT93" s="106"/>
      <c r="HFU93" s="106"/>
      <c r="HFV93" s="106"/>
      <c r="HFW93" s="106"/>
      <c r="HFX93" s="106"/>
      <c r="HFY93" s="106"/>
      <c r="HFZ93" s="106"/>
      <c r="HGA93" s="106"/>
      <c r="HGB93" s="106"/>
      <c r="HGC93" s="106"/>
      <c r="HGD93" s="106"/>
      <c r="HGE93" s="106"/>
      <c r="HGF93" s="106"/>
      <c r="HGG93" s="106"/>
      <c r="HGH93" s="106"/>
      <c r="HGI93" s="106"/>
      <c r="HGJ93" s="106"/>
      <c r="HGK93" s="106"/>
      <c r="HGL93" s="106"/>
      <c r="HGM93" s="106"/>
      <c r="HGN93" s="106"/>
      <c r="HGO93" s="106"/>
      <c r="HGP93" s="106"/>
      <c r="HGQ93" s="106"/>
      <c r="HGR93" s="106"/>
      <c r="HGS93" s="106"/>
      <c r="HGT93" s="106"/>
      <c r="HGU93" s="106"/>
      <c r="HGV93" s="106"/>
      <c r="HGW93" s="106"/>
      <c r="HGX93" s="106"/>
      <c r="HGY93" s="106"/>
      <c r="HGZ93" s="106"/>
      <c r="HHA93" s="106"/>
      <c r="HHB93" s="106"/>
      <c r="HHC93" s="106"/>
      <c r="HHD93" s="106"/>
      <c r="HHE93" s="106"/>
      <c r="HHF93" s="106"/>
      <c r="HHG93" s="106"/>
      <c r="HHH93" s="106"/>
      <c r="HHI93" s="106"/>
      <c r="HHJ93" s="106"/>
      <c r="HHK93" s="106"/>
      <c r="HHL93" s="106"/>
      <c r="HHM93" s="106"/>
      <c r="HHN93" s="106"/>
      <c r="HHO93" s="106"/>
      <c r="HHP93" s="106"/>
      <c r="HHQ93" s="106"/>
      <c r="HHR93" s="106"/>
      <c r="HHS93" s="106"/>
      <c r="HHT93" s="106"/>
      <c r="HHU93" s="106"/>
      <c r="HHV93" s="106"/>
      <c r="HHW93" s="106"/>
      <c r="HHX93" s="106"/>
      <c r="HHY93" s="106"/>
      <c r="HHZ93" s="106"/>
      <c r="HIA93" s="106"/>
      <c r="HIB93" s="106"/>
      <c r="HIC93" s="106"/>
      <c r="HID93" s="106"/>
      <c r="HIE93" s="106"/>
      <c r="HIF93" s="106"/>
      <c r="HIG93" s="106"/>
      <c r="HIH93" s="106"/>
      <c r="HII93" s="106"/>
      <c r="HIJ93" s="106"/>
      <c r="HIK93" s="106"/>
      <c r="HIL93" s="106"/>
      <c r="HIM93" s="106"/>
      <c r="HIN93" s="106"/>
      <c r="HIO93" s="106"/>
      <c r="HIP93" s="106"/>
      <c r="HIQ93" s="106"/>
      <c r="HIR93" s="106"/>
      <c r="HIS93" s="106"/>
      <c r="HIT93" s="106"/>
      <c r="HIU93" s="106"/>
      <c r="HIV93" s="106"/>
      <c r="HIW93" s="106"/>
      <c r="HIX93" s="106"/>
      <c r="HIY93" s="106"/>
      <c r="HIZ93" s="106"/>
      <c r="HJA93" s="106"/>
      <c r="HJB93" s="106"/>
      <c r="HJC93" s="106"/>
      <c r="HJD93" s="106"/>
      <c r="HJE93" s="106"/>
      <c r="HJF93" s="106"/>
      <c r="HJG93" s="106"/>
      <c r="HJH93" s="106"/>
      <c r="HJI93" s="106"/>
      <c r="HJJ93" s="106"/>
      <c r="HJK93" s="106"/>
      <c r="HJL93" s="106"/>
      <c r="HJM93" s="106"/>
      <c r="HJN93" s="106"/>
      <c r="HJO93" s="106"/>
      <c r="HJP93" s="106"/>
      <c r="HJQ93" s="106"/>
      <c r="HJR93" s="106"/>
      <c r="HJS93" s="106"/>
      <c r="HJT93" s="106"/>
      <c r="HJU93" s="106"/>
      <c r="HJV93" s="106"/>
      <c r="HJW93" s="106"/>
      <c r="HJX93" s="106"/>
      <c r="HJY93" s="106"/>
      <c r="HJZ93" s="106"/>
      <c r="HKA93" s="106"/>
      <c r="HKB93" s="106"/>
      <c r="HKC93" s="106"/>
      <c r="HKD93" s="106"/>
      <c r="HKE93" s="106"/>
      <c r="HKF93" s="106"/>
      <c r="HKG93" s="106"/>
      <c r="HKH93" s="106"/>
      <c r="HKI93" s="106"/>
      <c r="HKJ93" s="106"/>
      <c r="HKK93" s="106"/>
      <c r="HKL93" s="106"/>
      <c r="HKM93" s="106"/>
      <c r="HKN93" s="106"/>
      <c r="HKO93" s="106"/>
      <c r="HKP93" s="106"/>
      <c r="HKQ93" s="106"/>
      <c r="HKR93" s="106"/>
      <c r="HKS93" s="106"/>
      <c r="HKT93" s="106"/>
      <c r="HKU93" s="106"/>
      <c r="HKV93" s="106"/>
      <c r="HKW93" s="106"/>
      <c r="HKX93" s="106"/>
      <c r="HKY93" s="106"/>
      <c r="HKZ93" s="106"/>
      <c r="HLA93" s="106"/>
      <c r="HLB93" s="106"/>
      <c r="HLC93" s="106"/>
      <c r="HLD93" s="106"/>
      <c r="HLE93" s="106"/>
      <c r="HLF93" s="106"/>
      <c r="HLG93" s="106"/>
      <c r="HLH93" s="106"/>
      <c r="HLI93" s="106"/>
      <c r="HLJ93" s="106"/>
      <c r="HLK93" s="106"/>
      <c r="HLL93" s="106"/>
      <c r="HLM93" s="106"/>
      <c r="HLN93" s="106"/>
      <c r="HLO93" s="106"/>
      <c r="HLP93" s="106"/>
      <c r="HLQ93" s="106"/>
      <c r="HLR93" s="106"/>
      <c r="HLS93" s="106"/>
      <c r="HLT93" s="106"/>
      <c r="HLU93" s="106"/>
      <c r="HLV93" s="106"/>
      <c r="HLW93" s="106"/>
      <c r="HLX93" s="106"/>
      <c r="HLY93" s="106"/>
      <c r="HLZ93" s="106"/>
      <c r="HMA93" s="106"/>
      <c r="HMB93" s="106"/>
      <c r="HMC93" s="106"/>
      <c r="HMD93" s="106"/>
      <c r="HME93" s="106"/>
      <c r="HMF93" s="106"/>
      <c r="HMG93" s="106"/>
      <c r="HMH93" s="106"/>
      <c r="HMI93" s="106"/>
      <c r="HMJ93" s="106"/>
      <c r="HMK93" s="106"/>
      <c r="HML93" s="106"/>
      <c r="HMM93" s="106"/>
      <c r="HMN93" s="106"/>
      <c r="HMO93" s="106"/>
      <c r="HMP93" s="106"/>
      <c r="HMQ93" s="106"/>
      <c r="HMR93" s="106"/>
      <c r="HMS93" s="106"/>
      <c r="HMT93" s="106"/>
      <c r="HMU93" s="106"/>
      <c r="HMV93" s="106"/>
      <c r="HMW93" s="106"/>
      <c r="HMX93" s="106"/>
      <c r="HMY93" s="106"/>
      <c r="HMZ93" s="106"/>
      <c r="HNA93" s="106"/>
      <c r="HNB93" s="106"/>
      <c r="HNC93" s="106"/>
      <c r="HND93" s="106"/>
      <c r="HNE93" s="106"/>
      <c r="HNF93" s="106"/>
      <c r="HNG93" s="106"/>
      <c r="HNH93" s="106"/>
      <c r="HNI93" s="106"/>
      <c r="HNJ93" s="106"/>
      <c r="HNK93" s="106"/>
      <c r="HNL93" s="106"/>
      <c r="HNM93" s="106"/>
      <c r="HNN93" s="106"/>
      <c r="HNO93" s="106"/>
      <c r="HNP93" s="106"/>
      <c r="HNQ93" s="106"/>
      <c r="HNR93" s="106"/>
      <c r="HNS93" s="106"/>
      <c r="HNT93" s="106"/>
      <c r="HNU93" s="106"/>
      <c r="HNV93" s="106"/>
      <c r="HNW93" s="106"/>
      <c r="HNX93" s="106"/>
      <c r="HNY93" s="106"/>
      <c r="HNZ93" s="106"/>
      <c r="HOA93" s="106"/>
      <c r="HOB93" s="106"/>
      <c r="HOC93" s="106"/>
      <c r="HOD93" s="106"/>
      <c r="HOE93" s="106"/>
      <c r="HOF93" s="106"/>
      <c r="HOG93" s="106"/>
      <c r="HOH93" s="106"/>
      <c r="HOI93" s="106"/>
      <c r="HOJ93" s="106"/>
      <c r="HOK93" s="106"/>
      <c r="HOL93" s="106"/>
      <c r="HOM93" s="106"/>
      <c r="HON93" s="106"/>
      <c r="HOO93" s="106"/>
      <c r="HOP93" s="106"/>
      <c r="HOQ93" s="106"/>
      <c r="HOR93" s="106"/>
      <c r="HOS93" s="106"/>
      <c r="HOT93" s="106"/>
      <c r="HOU93" s="106"/>
      <c r="HOV93" s="106"/>
      <c r="HOW93" s="106"/>
      <c r="HOX93" s="106"/>
      <c r="HOY93" s="106"/>
      <c r="HOZ93" s="106"/>
      <c r="HPA93" s="106"/>
      <c r="HPB93" s="106"/>
      <c r="HPC93" s="106"/>
      <c r="HPD93" s="106"/>
      <c r="HPE93" s="106"/>
      <c r="HPF93" s="106"/>
      <c r="HPG93" s="106"/>
      <c r="HPH93" s="106"/>
      <c r="HPI93" s="106"/>
      <c r="HPJ93" s="106"/>
      <c r="HPK93" s="106"/>
      <c r="HPL93" s="106"/>
      <c r="HPM93" s="106"/>
      <c r="HPN93" s="106"/>
      <c r="HPO93" s="106"/>
      <c r="HPP93" s="106"/>
      <c r="HPQ93" s="106"/>
      <c r="HPR93" s="106"/>
      <c r="HPS93" s="106"/>
      <c r="HPT93" s="106"/>
      <c r="HPU93" s="106"/>
      <c r="HPV93" s="106"/>
      <c r="HPW93" s="106"/>
      <c r="HPX93" s="106"/>
      <c r="HPY93" s="106"/>
      <c r="HPZ93" s="106"/>
      <c r="HQA93" s="106"/>
      <c r="HQB93" s="106"/>
      <c r="HQC93" s="106"/>
      <c r="HQD93" s="106"/>
      <c r="HQE93" s="106"/>
      <c r="HQF93" s="106"/>
      <c r="HQG93" s="106"/>
      <c r="HQH93" s="106"/>
      <c r="HQI93" s="106"/>
      <c r="HQJ93" s="106"/>
      <c r="HQK93" s="106"/>
      <c r="HQL93" s="106"/>
      <c r="HQM93" s="106"/>
      <c r="HQN93" s="106"/>
      <c r="HQO93" s="106"/>
      <c r="HQP93" s="106"/>
      <c r="HQQ93" s="106"/>
      <c r="HQR93" s="106"/>
      <c r="HQS93" s="106"/>
      <c r="HQT93" s="106"/>
      <c r="HQU93" s="106"/>
      <c r="HQV93" s="106"/>
      <c r="HQW93" s="106"/>
      <c r="HQX93" s="106"/>
      <c r="HQY93" s="106"/>
      <c r="HQZ93" s="106"/>
      <c r="HRA93" s="106"/>
      <c r="HRB93" s="106"/>
      <c r="HRC93" s="106"/>
      <c r="HRD93" s="106"/>
      <c r="HRE93" s="106"/>
      <c r="HRF93" s="106"/>
      <c r="HRG93" s="106"/>
      <c r="HRH93" s="106"/>
      <c r="HRI93" s="106"/>
      <c r="HRJ93" s="106"/>
      <c r="HRK93" s="106"/>
      <c r="HRL93" s="106"/>
      <c r="HRM93" s="106"/>
      <c r="HRN93" s="106"/>
      <c r="HRO93" s="106"/>
      <c r="HRP93" s="106"/>
      <c r="HRQ93" s="106"/>
      <c r="HRR93" s="106"/>
      <c r="HRS93" s="106"/>
      <c r="HRT93" s="106"/>
      <c r="HRU93" s="106"/>
      <c r="HRV93" s="106"/>
      <c r="HRW93" s="106"/>
      <c r="HRX93" s="106"/>
      <c r="HRY93" s="106"/>
      <c r="HRZ93" s="106"/>
      <c r="HSA93" s="106"/>
      <c r="HSB93" s="106"/>
      <c r="HSC93" s="106"/>
      <c r="HSD93" s="106"/>
      <c r="HSE93" s="106"/>
      <c r="HSF93" s="106"/>
      <c r="HSG93" s="106"/>
      <c r="HSH93" s="106"/>
      <c r="HSI93" s="106"/>
      <c r="HSJ93" s="106"/>
      <c r="HSK93" s="106"/>
      <c r="HSL93" s="106"/>
      <c r="HSM93" s="106"/>
      <c r="HSN93" s="106"/>
      <c r="HSO93" s="106"/>
      <c r="HSP93" s="106"/>
      <c r="HSQ93" s="106"/>
      <c r="HSR93" s="106"/>
      <c r="HSS93" s="106"/>
      <c r="HST93" s="106"/>
      <c r="HSU93" s="106"/>
      <c r="HSV93" s="106"/>
      <c r="HSW93" s="106"/>
      <c r="HSX93" s="106"/>
      <c r="HSY93" s="106"/>
      <c r="HSZ93" s="106"/>
      <c r="HTA93" s="106"/>
      <c r="HTB93" s="106"/>
      <c r="HTC93" s="106"/>
      <c r="HTD93" s="106"/>
      <c r="HTE93" s="106"/>
      <c r="HTF93" s="106"/>
      <c r="HTG93" s="106"/>
      <c r="HTH93" s="106"/>
      <c r="HTI93" s="106"/>
      <c r="HTJ93" s="106"/>
      <c r="HTK93" s="106"/>
      <c r="HTL93" s="106"/>
      <c r="HTM93" s="106"/>
      <c r="HTN93" s="106"/>
      <c r="HTO93" s="106"/>
      <c r="HTP93" s="106"/>
      <c r="HTQ93" s="106"/>
      <c r="HTR93" s="106"/>
      <c r="HTS93" s="106"/>
      <c r="HTT93" s="106"/>
      <c r="HTU93" s="106"/>
      <c r="HTV93" s="106"/>
      <c r="HTW93" s="106"/>
      <c r="HTX93" s="106"/>
      <c r="HTY93" s="106"/>
      <c r="HTZ93" s="106"/>
      <c r="HUA93" s="106"/>
      <c r="HUB93" s="106"/>
      <c r="HUC93" s="106"/>
      <c r="HUD93" s="106"/>
      <c r="HUE93" s="106"/>
      <c r="HUF93" s="106"/>
      <c r="HUG93" s="106"/>
      <c r="HUH93" s="106"/>
      <c r="HUI93" s="106"/>
      <c r="HUJ93" s="106"/>
      <c r="HUK93" s="106"/>
      <c r="HUL93" s="106"/>
      <c r="HUM93" s="106"/>
      <c r="HUN93" s="106"/>
      <c r="HUO93" s="106"/>
      <c r="HUP93" s="106"/>
      <c r="HUQ93" s="106"/>
      <c r="HUR93" s="106"/>
      <c r="HUS93" s="106"/>
      <c r="HUT93" s="106"/>
      <c r="HUU93" s="106"/>
      <c r="HUV93" s="106"/>
      <c r="HUW93" s="106"/>
      <c r="HUX93" s="106"/>
      <c r="HUY93" s="106"/>
      <c r="HUZ93" s="106"/>
      <c r="HVA93" s="106"/>
      <c r="HVB93" s="106"/>
      <c r="HVC93" s="106"/>
      <c r="HVD93" s="106"/>
      <c r="HVE93" s="106"/>
      <c r="HVF93" s="106"/>
      <c r="HVG93" s="106"/>
      <c r="HVH93" s="106"/>
      <c r="HVI93" s="106"/>
      <c r="HVJ93" s="106"/>
      <c r="HVK93" s="106"/>
      <c r="HVL93" s="106"/>
      <c r="HVM93" s="106"/>
      <c r="HVN93" s="106"/>
      <c r="HVO93" s="106"/>
      <c r="HVP93" s="106"/>
      <c r="HVQ93" s="106"/>
      <c r="HVR93" s="106"/>
      <c r="HVS93" s="106"/>
      <c r="HVT93" s="106"/>
      <c r="HVU93" s="106"/>
      <c r="HVV93" s="106"/>
      <c r="HVW93" s="106"/>
      <c r="HVX93" s="106"/>
      <c r="HVY93" s="106"/>
      <c r="HVZ93" s="106"/>
      <c r="HWA93" s="106"/>
      <c r="HWB93" s="106"/>
      <c r="HWC93" s="106"/>
      <c r="HWD93" s="106"/>
      <c r="HWE93" s="106"/>
      <c r="HWF93" s="106"/>
      <c r="HWG93" s="106"/>
      <c r="HWH93" s="106"/>
      <c r="HWI93" s="106"/>
      <c r="HWJ93" s="106"/>
      <c r="HWK93" s="106"/>
      <c r="HWL93" s="106"/>
      <c r="HWM93" s="106"/>
      <c r="HWN93" s="106"/>
      <c r="HWO93" s="106"/>
      <c r="HWP93" s="106"/>
      <c r="HWQ93" s="106"/>
      <c r="HWR93" s="106"/>
      <c r="HWS93" s="106"/>
      <c r="HWT93" s="106"/>
      <c r="HWU93" s="106"/>
      <c r="HWV93" s="106"/>
      <c r="HWW93" s="106"/>
      <c r="HWX93" s="106"/>
      <c r="HWY93" s="106"/>
      <c r="HWZ93" s="106"/>
      <c r="HXA93" s="106"/>
      <c r="HXB93" s="106"/>
      <c r="HXC93" s="106"/>
      <c r="HXD93" s="106"/>
      <c r="HXE93" s="106"/>
      <c r="HXF93" s="106"/>
      <c r="HXG93" s="106"/>
      <c r="HXH93" s="106"/>
      <c r="HXI93" s="106"/>
      <c r="HXJ93" s="106"/>
      <c r="HXK93" s="106"/>
      <c r="HXL93" s="106"/>
      <c r="HXM93" s="106"/>
      <c r="HXN93" s="106"/>
      <c r="HXO93" s="106"/>
      <c r="HXP93" s="106"/>
      <c r="HXQ93" s="106"/>
      <c r="HXR93" s="106"/>
      <c r="HXS93" s="106"/>
      <c r="HXT93" s="106"/>
      <c r="HXU93" s="106"/>
      <c r="HXV93" s="106"/>
      <c r="HXW93" s="106"/>
      <c r="HXX93" s="106"/>
      <c r="HXY93" s="106"/>
      <c r="HXZ93" s="106"/>
      <c r="HYA93" s="106"/>
      <c r="HYB93" s="106"/>
      <c r="HYC93" s="106"/>
      <c r="HYD93" s="106"/>
      <c r="HYE93" s="106"/>
      <c r="HYF93" s="106"/>
      <c r="HYG93" s="106"/>
      <c r="HYH93" s="106"/>
      <c r="HYI93" s="106"/>
      <c r="HYJ93" s="106"/>
      <c r="HYK93" s="106"/>
      <c r="HYL93" s="106"/>
      <c r="HYM93" s="106"/>
      <c r="HYN93" s="106"/>
      <c r="HYO93" s="106"/>
      <c r="HYP93" s="106"/>
      <c r="HYQ93" s="106"/>
      <c r="HYR93" s="106"/>
      <c r="HYS93" s="106"/>
      <c r="HYT93" s="106"/>
      <c r="HYU93" s="106"/>
      <c r="HYV93" s="106"/>
      <c r="HYW93" s="106"/>
      <c r="HYX93" s="106"/>
      <c r="HYY93" s="106"/>
      <c r="HYZ93" s="106"/>
      <c r="HZA93" s="106"/>
      <c r="HZB93" s="106"/>
      <c r="HZC93" s="106"/>
      <c r="HZD93" s="106"/>
      <c r="HZE93" s="106"/>
      <c r="HZF93" s="106"/>
      <c r="HZG93" s="106"/>
      <c r="HZH93" s="106"/>
      <c r="HZI93" s="106"/>
      <c r="HZJ93" s="106"/>
      <c r="HZK93" s="106"/>
      <c r="HZL93" s="106"/>
      <c r="HZM93" s="106"/>
      <c r="HZN93" s="106"/>
      <c r="HZO93" s="106"/>
      <c r="HZP93" s="106"/>
      <c r="HZQ93" s="106"/>
      <c r="HZR93" s="106"/>
      <c r="HZS93" s="106"/>
      <c r="HZT93" s="106"/>
      <c r="HZU93" s="106"/>
      <c r="HZV93" s="106"/>
      <c r="HZW93" s="106"/>
      <c r="HZX93" s="106"/>
      <c r="HZY93" s="106"/>
      <c r="HZZ93" s="106"/>
      <c r="IAA93" s="106"/>
      <c r="IAB93" s="106"/>
      <c r="IAC93" s="106"/>
      <c r="IAD93" s="106"/>
      <c r="IAE93" s="106"/>
      <c r="IAF93" s="106"/>
      <c r="IAG93" s="106"/>
      <c r="IAH93" s="106"/>
      <c r="IAI93" s="106"/>
      <c r="IAJ93" s="106"/>
      <c r="IAK93" s="106"/>
      <c r="IAL93" s="106"/>
      <c r="IAM93" s="106"/>
      <c r="IAN93" s="106"/>
      <c r="IAO93" s="106"/>
      <c r="IAP93" s="106"/>
      <c r="IAQ93" s="106"/>
      <c r="IAR93" s="106"/>
      <c r="IAS93" s="106"/>
      <c r="IAT93" s="106"/>
      <c r="IAU93" s="106"/>
      <c r="IAV93" s="106"/>
      <c r="IAW93" s="106"/>
      <c r="IAX93" s="106"/>
      <c r="IAY93" s="106"/>
      <c r="IAZ93" s="106"/>
      <c r="IBA93" s="106"/>
      <c r="IBB93" s="106"/>
      <c r="IBC93" s="106"/>
      <c r="IBD93" s="106"/>
      <c r="IBE93" s="106"/>
      <c r="IBF93" s="106"/>
      <c r="IBG93" s="106"/>
      <c r="IBH93" s="106"/>
      <c r="IBI93" s="106"/>
      <c r="IBJ93" s="106"/>
      <c r="IBK93" s="106"/>
      <c r="IBL93" s="106"/>
      <c r="IBM93" s="106"/>
      <c r="IBN93" s="106"/>
      <c r="IBO93" s="106"/>
      <c r="IBP93" s="106"/>
      <c r="IBQ93" s="106"/>
      <c r="IBR93" s="106"/>
      <c r="IBS93" s="106"/>
      <c r="IBT93" s="106"/>
      <c r="IBU93" s="106"/>
      <c r="IBV93" s="106"/>
      <c r="IBW93" s="106"/>
      <c r="IBX93" s="106"/>
      <c r="IBY93" s="106"/>
      <c r="IBZ93" s="106"/>
      <c r="ICA93" s="106"/>
      <c r="ICB93" s="106"/>
      <c r="ICC93" s="106"/>
      <c r="ICD93" s="106"/>
      <c r="ICE93" s="106"/>
      <c r="ICF93" s="106"/>
      <c r="ICG93" s="106"/>
      <c r="ICH93" s="106"/>
      <c r="ICI93" s="106"/>
      <c r="ICJ93" s="106"/>
      <c r="ICK93" s="106"/>
      <c r="ICL93" s="106"/>
      <c r="ICM93" s="106"/>
      <c r="ICN93" s="106"/>
      <c r="ICO93" s="106"/>
      <c r="ICP93" s="106"/>
      <c r="ICQ93" s="106"/>
      <c r="ICR93" s="106"/>
      <c r="ICS93" s="106"/>
      <c r="ICT93" s="106"/>
      <c r="ICU93" s="106"/>
      <c r="ICV93" s="106"/>
      <c r="ICW93" s="106"/>
      <c r="ICX93" s="106"/>
      <c r="ICY93" s="106"/>
      <c r="ICZ93" s="106"/>
      <c r="IDA93" s="106"/>
      <c r="IDB93" s="106"/>
      <c r="IDC93" s="106"/>
      <c r="IDD93" s="106"/>
      <c r="IDE93" s="106"/>
      <c r="IDF93" s="106"/>
      <c r="IDG93" s="106"/>
      <c r="IDH93" s="106"/>
      <c r="IDI93" s="106"/>
      <c r="IDJ93" s="106"/>
      <c r="IDK93" s="106"/>
      <c r="IDL93" s="106"/>
      <c r="IDM93" s="106"/>
      <c r="IDN93" s="106"/>
      <c r="IDO93" s="106"/>
      <c r="IDP93" s="106"/>
      <c r="IDQ93" s="106"/>
      <c r="IDR93" s="106"/>
      <c r="IDS93" s="106"/>
      <c r="IDT93" s="106"/>
      <c r="IDU93" s="106"/>
      <c r="IDV93" s="106"/>
      <c r="IDW93" s="106"/>
      <c r="IDX93" s="106"/>
      <c r="IDY93" s="106"/>
      <c r="IDZ93" s="106"/>
      <c r="IEA93" s="106"/>
      <c r="IEB93" s="106"/>
      <c r="IEC93" s="106"/>
      <c r="IED93" s="106"/>
      <c r="IEE93" s="106"/>
      <c r="IEF93" s="106"/>
      <c r="IEG93" s="106"/>
      <c r="IEH93" s="106"/>
      <c r="IEI93" s="106"/>
      <c r="IEJ93" s="106"/>
      <c r="IEK93" s="106"/>
      <c r="IEL93" s="106"/>
      <c r="IEM93" s="106"/>
      <c r="IEN93" s="106"/>
      <c r="IEO93" s="106"/>
      <c r="IEP93" s="106"/>
      <c r="IEQ93" s="106"/>
      <c r="IER93" s="106"/>
      <c r="IES93" s="106"/>
      <c r="IET93" s="106"/>
      <c r="IEU93" s="106"/>
      <c r="IEV93" s="106"/>
      <c r="IEW93" s="106"/>
      <c r="IEX93" s="106"/>
      <c r="IEY93" s="106"/>
      <c r="IEZ93" s="106"/>
      <c r="IFA93" s="106"/>
      <c r="IFB93" s="106"/>
      <c r="IFC93" s="106"/>
      <c r="IFD93" s="106"/>
      <c r="IFE93" s="106"/>
      <c r="IFF93" s="106"/>
      <c r="IFG93" s="106"/>
      <c r="IFH93" s="106"/>
      <c r="IFI93" s="106"/>
      <c r="IFJ93" s="106"/>
      <c r="IFK93" s="106"/>
      <c r="IFL93" s="106"/>
      <c r="IFM93" s="106"/>
      <c r="IFN93" s="106"/>
      <c r="IFO93" s="106"/>
      <c r="IFP93" s="106"/>
      <c r="IFQ93" s="106"/>
      <c r="IFR93" s="106"/>
      <c r="IFS93" s="106"/>
      <c r="IFT93" s="106"/>
      <c r="IFU93" s="106"/>
      <c r="IFV93" s="106"/>
      <c r="IFW93" s="106"/>
      <c r="IFX93" s="106"/>
      <c r="IFY93" s="106"/>
      <c r="IFZ93" s="106"/>
      <c r="IGA93" s="106"/>
      <c r="IGB93" s="106"/>
      <c r="IGC93" s="106"/>
      <c r="IGD93" s="106"/>
      <c r="IGE93" s="106"/>
      <c r="IGF93" s="106"/>
      <c r="IGG93" s="106"/>
      <c r="IGH93" s="106"/>
      <c r="IGI93" s="106"/>
      <c r="IGJ93" s="106"/>
      <c r="IGK93" s="106"/>
      <c r="IGL93" s="106"/>
      <c r="IGM93" s="106"/>
      <c r="IGN93" s="106"/>
      <c r="IGO93" s="106"/>
      <c r="IGP93" s="106"/>
      <c r="IGQ93" s="106"/>
      <c r="IGR93" s="106"/>
      <c r="IGS93" s="106"/>
      <c r="IGT93" s="106"/>
      <c r="IGU93" s="106"/>
      <c r="IGV93" s="106"/>
      <c r="IGW93" s="106"/>
      <c r="IGX93" s="106"/>
      <c r="IGY93" s="106"/>
      <c r="IGZ93" s="106"/>
      <c r="IHA93" s="106"/>
      <c r="IHB93" s="106"/>
      <c r="IHC93" s="106"/>
      <c r="IHD93" s="106"/>
      <c r="IHE93" s="106"/>
      <c r="IHF93" s="106"/>
      <c r="IHG93" s="106"/>
      <c r="IHH93" s="106"/>
      <c r="IHI93" s="106"/>
      <c r="IHJ93" s="106"/>
      <c r="IHK93" s="106"/>
      <c r="IHL93" s="106"/>
      <c r="IHM93" s="106"/>
      <c r="IHN93" s="106"/>
      <c r="IHO93" s="106"/>
      <c r="IHP93" s="106"/>
      <c r="IHQ93" s="106"/>
      <c r="IHR93" s="106"/>
      <c r="IHS93" s="106"/>
      <c r="IHT93" s="106"/>
      <c r="IHU93" s="106"/>
      <c r="IHV93" s="106"/>
      <c r="IHW93" s="106"/>
      <c r="IHX93" s="106"/>
      <c r="IHY93" s="106"/>
      <c r="IHZ93" s="106"/>
      <c r="IIA93" s="106"/>
      <c r="IIB93" s="106"/>
      <c r="IIC93" s="106"/>
      <c r="IID93" s="106"/>
      <c r="IIE93" s="106"/>
      <c r="IIF93" s="106"/>
      <c r="IIG93" s="106"/>
      <c r="IIH93" s="106"/>
      <c r="III93" s="106"/>
      <c r="IIJ93" s="106"/>
      <c r="IIK93" s="106"/>
      <c r="IIL93" s="106"/>
      <c r="IIM93" s="106"/>
      <c r="IIN93" s="106"/>
      <c r="IIO93" s="106"/>
      <c r="IIP93" s="106"/>
      <c r="IIQ93" s="106"/>
      <c r="IIR93" s="106"/>
      <c r="IIS93" s="106"/>
      <c r="IIT93" s="106"/>
      <c r="IIU93" s="106"/>
      <c r="IIV93" s="106"/>
      <c r="IIW93" s="106"/>
      <c r="IIX93" s="106"/>
      <c r="IIY93" s="106"/>
      <c r="IIZ93" s="106"/>
      <c r="IJA93" s="106"/>
      <c r="IJB93" s="106"/>
      <c r="IJC93" s="106"/>
      <c r="IJD93" s="106"/>
      <c r="IJE93" s="106"/>
      <c r="IJF93" s="106"/>
      <c r="IJG93" s="106"/>
      <c r="IJH93" s="106"/>
      <c r="IJI93" s="106"/>
      <c r="IJJ93" s="106"/>
      <c r="IJK93" s="106"/>
      <c r="IJL93" s="106"/>
      <c r="IJM93" s="106"/>
      <c r="IJN93" s="106"/>
      <c r="IJO93" s="106"/>
      <c r="IJP93" s="106"/>
      <c r="IJQ93" s="106"/>
      <c r="IJR93" s="106"/>
      <c r="IJS93" s="106"/>
      <c r="IJT93" s="106"/>
      <c r="IJU93" s="106"/>
      <c r="IJV93" s="106"/>
      <c r="IJW93" s="106"/>
      <c r="IJX93" s="106"/>
      <c r="IJY93" s="106"/>
      <c r="IJZ93" s="106"/>
      <c r="IKA93" s="106"/>
      <c r="IKB93" s="106"/>
      <c r="IKC93" s="106"/>
      <c r="IKD93" s="106"/>
      <c r="IKE93" s="106"/>
      <c r="IKF93" s="106"/>
      <c r="IKG93" s="106"/>
      <c r="IKH93" s="106"/>
      <c r="IKI93" s="106"/>
      <c r="IKJ93" s="106"/>
      <c r="IKK93" s="106"/>
      <c r="IKL93" s="106"/>
      <c r="IKM93" s="106"/>
      <c r="IKN93" s="106"/>
      <c r="IKO93" s="106"/>
      <c r="IKP93" s="106"/>
      <c r="IKQ93" s="106"/>
      <c r="IKR93" s="106"/>
      <c r="IKS93" s="106"/>
      <c r="IKT93" s="106"/>
      <c r="IKU93" s="106"/>
      <c r="IKV93" s="106"/>
      <c r="IKW93" s="106"/>
      <c r="IKX93" s="106"/>
      <c r="IKY93" s="106"/>
      <c r="IKZ93" s="106"/>
      <c r="ILA93" s="106"/>
      <c r="ILB93" s="106"/>
      <c r="ILC93" s="106"/>
      <c r="ILD93" s="106"/>
      <c r="ILE93" s="106"/>
      <c r="ILF93" s="106"/>
      <c r="ILG93" s="106"/>
      <c r="ILH93" s="106"/>
      <c r="ILI93" s="106"/>
      <c r="ILJ93" s="106"/>
      <c r="ILK93" s="106"/>
      <c r="ILL93" s="106"/>
      <c r="ILM93" s="106"/>
      <c r="ILN93" s="106"/>
      <c r="ILO93" s="106"/>
      <c r="ILP93" s="106"/>
      <c r="ILQ93" s="106"/>
      <c r="ILR93" s="106"/>
      <c r="ILS93" s="106"/>
      <c r="ILT93" s="106"/>
      <c r="ILU93" s="106"/>
      <c r="ILV93" s="106"/>
      <c r="ILW93" s="106"/>
      <c r="ILX93" s="106"/>
      <c r="ILY93" s="106"/>
      <c r="ILZ93" s="106"/>
      <c r="IMA93" s="106"/>
      <c r="IMB93" s="106"/>
      <c r="IMC93" s="106"/>
      <c r="IMD93" s="106"/>
      <c r="IME93" s="106"/>
      <c r="IMF93" s="106"/>
      <c r="IMG93" s="106"/>
      <c r="IMH93" s="106"/>
      <c r="IMI93" s="106"/>
      <c r="IMJ93" s="106"/>
      <c r="IMK93" s="106"/>
      <c r="IML93" s="106"/>
      <c r="IMM93" s="106"/>
      <c r="IMN93" s="106"/>
      <c r="IMO93" s="106"/>
      <c r="IMP93" s="106"/>
      <c r="IMQ93" s="106"/>
      <c r="IMR93" s="106"/>
      <c r="IMS93" s="106"/>
      <c r="IMT93" s="106"/>
      <c r="IMU93" s="106"/>
      <c r="IMV93" s="106"/>
      <c r="IMW93" s="106"/>
      <c r="IMX93" s="106"/>
      <c r="IMY93" s="106"/>
      <c r="IMZ93" s="106"/>
      <c r="INA93" s="106"/>
      <c r="INB93" s="106"/>
      <c r="INC93" s="106"/>
      <c r="IND93" s="106"/>
      <c r="INE93" s="106"/>
      <c r="INF93" s="106"/>
      <c r="ING93" s="106"/>
      <c r="INH93" s="106"/>
      <c r="INI93" s="106"/>
      <c r="INJ93" s="106"/>
      <c r="INK93" s="106"/>
      <c r="INL93" s="106"/>
      <c r="INM93" s="106"/>
      <c r="INN93" s="106"/>
      <c r="INO93" s="106"/>
      <c r="INP93" s="106"/>
      <c r="INQ93" s="106"/>
      <c r="INR93" s="106"/>
      <c r="INS93" s="106"/>
      <c r="INT93" s="106"/>
      <c r="INU93" s="106"/>
      <c r="INV93" s="106"/>
      <c r="INW93" s="106"/>
      <c r="INX93" s="106"/>
      <c r="INY93" s="106"/>
      <c r="INZ93" s="106"/>
      <c r="IOA93" s="106"/>
      <c r="IOB93" s="106"/>
      <c r="IOC93" s="106"/>
      <c r="IOD93" s="106"/>
      <c r="IOE93" s="106"/>
      <c r="IOF93" s="106"/>
      <c r="IOG93" s="106"/>
      <c r="IOH93" s="106"/>
      <c r="IOI93" s="106"/>
      <c r="IOJ93" s="106"/>
      <c r="IOK93" s="106"/>
      <c r="IOL93" s="106"/>
      <c r="IOM93" s="106"/>
      <c r="ION93" s="106"/>
      <c r="IOO93" s="106"/>
      <c r="IOP93" s="106"/>
      <c r="IOQ93" s="106"/>
      <c r="IOR93" s="106"/>
      <c r="IOS93" s="106"/>
      <c r="IOT93" s="106"/>
      <c r="IOU93" s="106"/>
      <c r="IOV93" s="106"/>
      <c r="IOW93" s="106"/>
      <c r="IOX93" s="106"/>
      <c r="IOY93" s="106"/>
      <c r="IOZ93" s="106"/>
      <c r="IPA93" s="106"/>
      <c r="IPB93" s="106"/>
      <c r="IPC93" s="106"/>
      <c r="IPD93" s="106"/>
      <c r="IPE93" s="106"/>
      <c r="IPF93" s="106"/>
      <c r="IPG93" s="106"/>
      <c r="IPH93" s="106"/>
      <c r="IPI93" s="106"/>
      <c r="IPJ93" s="106"/>
      <c r="IPK93" s="106"/>
      <c r="IPL93" s="106"/>
      <c r="IPM93" s="106"/>
      <c r="IPN93" s="106"/>
      <c r="IPO93" s="106"/>
      <c r="IPP93" s="106"/>
      <c r="IPQ93" s="106"/>
      <c r="IPR93" s="106"/>
      <c r="IPS93" s="106"/>
      <c r="IPT93" s="106"/>
      <c r="IPU93" s="106"/>
      <c r="IPV93" s="106"/>
      <c r="IPW93" s="106"/>
      <c r="IPX93" s="106"/>
      <c r="IPY93" s="106"/>
      <c r="IPZ93" s="106"/>
      <c r="IQA93" s="106"/>
      <c r="IQB93" s="106"/>
      <c r="IQC93" s="106"/>
      <c r="IQD93" s="106"/>
      <c r="IQE93" s="106"/>
      <c r="IQF93" s="106"/>
      <c r="IQG93" s="106"/>
      <c r="IQH93" s="106"/>
      <c r="IQI93" s="106"/>
      <c r="IQJ93" s="106"/>
      <c r="IQK93" s="106"/>
      <c r="IQL93" s="106"/>
      <c r="IQM93" s="106"/>
      <c r="IQN93" s="106"/>
      <c r="IQO93" s="106"/>
      <c r="IQP93" s="106"/>
      <c r="IQQ93" s="106"/>
      <c r="IQR93" s="106"/>
      <c r="IQS93" s="106"/>
      <c r="IQT93" s="106"/>
      <c r="IQU93" s="106"/>
      <c r="IQV93" s="106"/>
      <c r="IQW93" s="106"/>
      <c r="IQX93" s="106"/>
      <c r="IQY93" s="106"/>
      <c r="IQZ93" s="106"/>
      <c r="IRA93" s="106"/>
      <c r="IRB93" s="106"/>
      <c r="IRC93" s="106"/>
      <c r="IRD93" s="106"/>
      <c r="IRE93" s="106"/>
      <c r="IRF93" s="106"/>
      <c r="IRG93" s="106"/>
      <c r="IRH93" s="106"/>
      <c r="IRI93" s="106"/>
      <c r="IRJ93" s="106"/>
      <c r="IRK93" s="106"/>
      <c r="IRL93" s="106"/>
      <c r="IRM93" s="106"/>
      <c r="IRN93" s="106"/>
      <c r="IRO93" s="106"/>
      <c r="IRP93" s="106"/>
      <c r="IRQ93" s="106"/>
      <c r="IRR93" s="106"/>
      <c r="IRS93" s="106"/>
      <c r="IRT93" s="106"/>
      <c r="IRU93" s="106"/>
      <c r="IRV93" s="106"/>
      <c r="IRW93" s="106"/>
      <c r="IRX93" s="106"/>
      <c r="IRY93" s="106"/>
      <c r="IRZ93" s="106"/>
      <c r="ISA93" s="106"/>
      <c r="ISB93" s="106"/>
      <c r="ISC93" s="106"/>
      <c r="ISD93" s="106"/>
      <c r="ISE93" s="106"/>
      <c r="ISF93" s="106"/>
      <c r="ISG93" s="106"/>
      <c r="ISH93" s="106"/>
      <c r="ISI93" s="106"/>
      <c r="ISJ93" s="106"/>
      <c r="ISK93" s="106"/>
      <c r="ISL93" s="106"/>
      <c r="ISM93" s="106"/>
      <c r="ISN93" s="106"/>
      <c r="ISO93" s="106"/>
      <c r="ISP93" s="106"/>
      <c r="ISQ93" s="106"/>
      <c r="ISR93" s="106"/>
      <c r="ISS93" s="106"/>
      <c r="IST93" s="106"/>
      <c r="ISU93" s="106"/>
      <c r="ISV93" s="106"/>
      <c r="ISW93" s="106"/>
      <c r="ISX93" s="106"/>
      <c r="ISY93" s="106"/>
      <c r="ISZ93" s="106"/>
      <c r="ITA93" s="106"/>
      <c r="ITB93" s="106"/>
      <c r="ITC93" s="106"/>
      <c r="ITD93" s="106"/>
      <c r="ITE93" s="106"/>
      <c r="ITF93" s="106"/>
      <c r="ITG93" s="106"/>
      <c r="ITH93" s="106"/>
      <c r="ITI93" s="106"/>
      <c r="ITJ93" s="106"/>
      <c r="ITK93" s="106"/>
      <c r="ITL93" s="106"/>
      <c r="ITM93" s="106"/>
      <c r="ITN93" s="106"/>
      <c r="ITO93" s="106"/>
      <c r="ITP93" s="106"/>
      <c r="ITQ93" s="106"/>
      <c r="ITR93" s="106"/>
      <c r="ITS93" s="106"/>
      <c r="ITT93" s="106"/>
      <c r="ITU93" s="106"/>
      <c r="ITV93" s="106"/>
      <c r="ITW93" s="106"/>
      <c r="ITX93" s="106"/>
      <c r="ITY93" s="106"/>
      <c r="ITZ93" s="106"/>
      <c r="IUA93" s="106"/>
      <c r="IUB93" s="106"/>
      <c r="IUC93" s="106"/>
      <c r="IUD93" s="106"/>
      <c r="IUE93" s="106"/>
      <c r="IUF93" s="106"/>
      <c r="IUG93" s="106"/>
      <c r="IUH93" s="106"/>
      <c r="IUI93" s="106"/>
      <c r="IUJ93" s="106"/>
      <c r="IUK93" s="106"/>
      <c r="IUL93" s="106"/>
      <c r="IUM93" s="106"/>
      <c r="IUN93" s="106"/>
      <c r="IUO93" s="106"/>
      <c r="IUP93" s="106"/>
      <c r="IUQ93" s="106"/>
      <c r="IUR93" s="106"/>
      <c r="IUS93" s="106"/>
      <c r="IUT93" s="106"/>
      <c r="IUU93" s="106"/>
      <c r="IUV93" s="106"/>
      <c r="IUW93" s="106"/>
      <c r="IUX93" s="106"/>
      <c r="IUY93" s="106"/>
      <c r="IUZ93" s="106"/>
      <c r="IVA93" s="106"/>
      <c r="IVB93" s="106"/>
      <c r="IVC93" s="106"/>
      <c r="IVD93" s="106"/>
      <c r="IVE93" s="106"/>
      <c r="IVF93" s="106"/>
      <c r="IVG93" s="106"/>
      <c r="IVH93" s="106"/>
      <c r="IVI93" s="106"/>
      <c r="IVJ93" s="106"/>
      <c r="IVK93" s="106"/>
      <c r="IVL93" s="106"/>
      <c r="IVM93" s="106"/>
      <c r="IVN93" s="106"/>
      <c r="IVO93" s="106"/>
      <c r="IVP93" s="106"/>
      <c r="IVQ93" s="106"/>
      <c r="IVR93" s="106"/>
      <c r="IVS93" s="106"/>
      <c r="IVT93" s="106"/>
      <c r="IVU93" s="106"/>
      <c r="IVV93" s="106"/>
      <c r="IVW93" s="106"/>
      <c r="IVX93" s="106"/>
      <c r="IVY93" s="106"/>
      <c r="IVZ93" s="106"/>
      <c r="IWA93" s="106"/>
      <c r="IWB93" s="106"/>
      <c r="IWC93" s="106"/>
      <c r="IWD93" s="106"/>
      <c r="IWE93" s="106"/>
      <c r="IWF93" s="106"/>
      <c r="IWG93" s="106"/>
      <c r="IWH93" s="106"/>
      <c r="IWI93" s="106"/>
      <c r="IWJ93" s="106"/>
      <c r="IWK93" s="106"/>
      <c r="IWL93" s="106"/>
      <c r="IWM93" s="106"/>
      <c r="IWN93" s="106"/>
      <c r="IWO93" s="106"/>
      <c r="IWP93" s="106"/>
      <c r="IWQ93" s="106"/>
      <c r="IWR93" s="106"/>
      <c r="IWS93" s="106"/>
      <c r="IWT93" s="106"/>
      <c r="IWU93" s="106"/>
      <c r="IWV93" s="106"/>
      <c r="IWW93" s="106"/>
      <c r="IWX93" s="106"/>
      <c r="IWY93" s="106"/>
      <c r="IWZ93" s="106"/>
      <c r="IXA93" s="106"/>
      <c r="IXB93" s="106"/>
      <c r="IXC93" s="106"/>
      <c r="IXD93" s="106"/>
      <c r="IXE93" s="106"/>
      <c r="IXF93" s="106"/>
      <c r="IXG93" s="106"/>
      <c r="IXH93" s="106"/>
      <c r="IXI93" s="106"/>
      <c r="IXJ93" s="106"/>
      <c r="IXK93" s="106"/>
      <c r="IXL93" s="106"/>
      <c r="IXM93" s="106"/>
      <c r="IXN93" s="106"/>
      <c r="IXO93" s="106"/>
      <c r="IXP93" s="106"/>
      <c r="IXQ93" s="106"/>
      <c r="IXR93" s="106"/>
      <c r="IXS93" s="106"/>
      <c r="IXT93" s="106"/>
      <c r="IXU93" s="106"/>
      <c r="IXV93" s="106"/>
      <c r="IXW93" s="106"/>
      <c r="IXX93" s="106"/>
      <c r="IXY93" s="106"/>
      <c r="IXZ93" s="106"/>
      <c r="IYA93" s="106"/>
      <c r="IYB93" s="106"/>
      <c r="IYC93" s="106"/>
      <c r="IYD93" s="106"/>
      <c r="IYE93" s="106"/>
      <c r="IYF93" s="106"/>
      <c r="IYG93" s="106"/>
      <c r="IYH93" s="106"/>
      <c r="IYI93" s="106"/>
      <c r="IYJ93" s="106"/>
      <c r="IYK93" s="106"/>
      <c r="IYL93" s="106"/>
      <c r="IYM93" s="106"/>
      <c r="IYN93" s="106"/>
      <c r="IYO93" s="106"/>
      <c r="IYP93" s="106"/>
      <c r="IYQ93" s="106"/>
      <c r="IYR93" s="106"/>
      <c r="IYS93" s="106"/>
      <c r="IYT93" s="106"/>
      <c r="IYU93" s="106"/>
      <c r="IYV93" s="106"/>
      <c r="IYW93" s="106"/>
      <c r="IYX93" s="106"/>
      <c r="IYY93" s="106"/>
      <c r="IYZ93" s="106"/>
      <c r="IZA93" s="106"/>
      <c r="IZB93" s="106"/>
      <c r="IZC93" s="106"/>
      <c r="IZD93" s="106"/>
      <c r="IZE93" s="106"/>
      <c r="IZF93" s="106"/>
      <c r="IZG93" s="106"/>
      <c r="IZH93" s="106"/>
      <c r="IZI93" s="106"/>
      <c r="IZJ93" s="106"/>
      <c r="IZK93" s="106"/>
      <c r="IZL93" s="106"/>
      <c r="IZM93" s="106"/>
      <c r="IZN93" s="106"/>
      <c r="IZO93" s="106"/>
      <c r="IZP93" s="106"/>
      <c r="IZQ93" s="106"/>
      <c r="IZR93" s="106"/>
      <c r="IZS93" s="106"/>
      <c r="IZT93" s="106"/>
      <c r="IZU93" s="106"/>
      <c r="IZV93" s="106"/>
      <c r="IZW93" s="106"/>
      <c r="IZX93" s="106"/>
      <c r="IZY93" s="106"/>
      <c r="IZZ93" s="106"/>
      <c r="JAA93" s="106"/>
      <c r="JAB93" s="106"/>
      <c r="JAC93" s="106"/>
      <c r="JAD93" s="106"/>
      <c r="JAE93" s="106"/>
      <c r="JAF93" s="106"/>
      <c r="JAG93" s="106"/>
      <c r="JAH93" s="106"/>
      <c r="JAI93" s="106"/>
      <c r="JAJ93" s="106"/>
      <c r="JAK93" s="106"/>
      <c r="JAL93" s="106"/>
      <c r="JAM93" s="106"/>
      <c r="JAN93" s="106"/>
      <c r="JAO93" s="106"/>
      <c r="JAP93" s="106"/>
      <c r="JAQ93" s="106"/>
      <c r="JAR93" s="106"/>
      <c r="JAS93" s="106"/>
      <c r="JAT93" s="106"/>
      <c r="JAU93" s="106"/>
      <c r="JAV93" s="106"/>
      <c r="JAW93" s="106"/>
      <c r="JAX93" s="106"/>
      <c r="JAY93" s="106"/>
      <c r="JAZ93" s="106"/>
      <c r="JBA93" s="106"/>
      <c r="JBB93" s="106"/>
      <c r="JBC93" s="106"/>
      <c r="JBD93" s="106"/>
      <c r="JBE93" s="106"/>
      <c r="JBF93" s="106"/>
      <c r="JBG93" s="106"/>
      <c r="JBH93" s="106"/>
      <c r="JBI93" s="106"/>
      <c r="JBJ93" s="106"/>
      <c r="JBK93" s="106"/>
      <c r="JBL93" s="106"/>
      <c r="JBM93" s="106"/>
      <c r="JBN93" s="106"/>
      <c r="JBO93" s="106"/>
      <c r="JBP93" s="106"/>
      <c r="JBQ93" s="106"/>
      <c r="JBR93" s="106"/>
      <c r="JBS93" s="106"/>
      <c r="JBT93" s="106"/>
      <c r="JBU93" s="106"/>
      <c r="JBV93" s="106"/>
      <c r="JBW93" s="106"/>
      <c r="JBX93" s="106"/>
      <c r="JBY93" s="106"/>
      <c r="JBZ93" s="106"/>
      <c r="JCA93" s="106"/>
      <c r="JCB93" s="106"/>
      <c r="JCC93" s="106"/>
      <c r="JCD93" s="106"/>
      <c r="JCE93" s="106"/>
      <c r="JCF93" s="106"/>
      <c r="JCG93" s="106"/>
      <c r="JCH93" s="106"/>
      <c r="JCI93" s="106"/>
      <c r="JCJ93" s="106"/>
      <c r="JCK93" s="106"/>
      <c r="JCL93" s="106"/>
      <c r="JCM93" s="106"/>
      <c r="JCN93" s="106"/>
      <c r="JCO93" s="106"/>
      <c r="JCP93" s="106"/>
      <c r="JCQ93" s="106"/>
      <c r="JCR93" s="106"/>
      <c r="JCS93" s="106"/>
      <c r="JCT93" s="106"/>
      <c r="JCU93" s="106"/>
      <c r="JCV93" s="106"/>
      <c r="JCW93" s="106"/>
      <c r="JCX93" s="106"/>
      <c r="JCY93" s="106"/>
      <c r="JCZ93" s="106"/>
      <c r="JDA93" s="106"/>
      <c r="JDB93" s="106"/>
      <c r="JDC93" s="106"/>
      <c r="JDD93" s="106"/>
      <c r="JDE93" s="106"/>
      <c r="JDF93" s="106"/>
      <c r="JDG93" s="106"/>
      <c r="JDH93" s="106"/>
      <c r="JDI93" s="106"/>
      <c r="JDJ93" s="106"/>
      <c r="JDK93" s="106"/>
      <c r="JDL93" s="106"/>
      <c r="JDM93" s="106"/>
      <c r="JDN93" s="106"/>
      <c r="JDO93" s="106"/>
      <c r="JDP93" s="106"/>
      <c r="JDQ93" s="106"/>
      <c r="JDR93" s="106"/>
      <c r="JDS93" s="106"/>
      <c r="JDT93" s="106"/>
      <c r="JDU93" s="106"/>
      <c r="JDV93" s="106"/>
      <c r="JDW93" s="106"/>
      <c r="JDX93" s="106"/>
      <c r="JDY93" s="106"/>
      <c r="JDZ93" s="106"/>
      <c r="JEA93" s="106"/>
      <c r="JEB93" s="106"/>
      <c r="JEC93" s="106"/>
      <c r="JED93" s="106"/>
      <c r="JEE93" s="106"/>
      <c r="JEF93" s="106"/>
      <c r="JEG93" s="106"/>
      <c r="JEH93" s="106"/>
      <c r="JEI93" s="106"/>
      <c r="JEJ93" s="106"/>
      <c r="JEK93" s="106"/>
      <c r="JEL93" s="106"/>
      <c r="JEM93" s="106"/>
      <c r="JEN93" s="106"/>
      <c r="JEO93" s="106"/>
      <c r="JEP93" s="106"/>
      <c r="JEQ93" s="106"/>
      <c r="JER93" s="106"/>
      <c r="JES93" s="106"/>
      <c r="JET93" s="106"/>
      <c r="JEU93" s="106"/>
      <c r="JEV93" s="106"/>
      <c r="JEW93" s="106"/>
      <c r="JEX93" s="106"/>
      <c r="JEY93" s="106"/>
      <c r="JEZ93" s="106"/>
      <c r="JFA93" s="106"/>
      <c r="JFB93" s="106"/>
      <c r="JFC93" s="106"/>
      <c r="JFD93" s="106"/>
      <c r="JFE93" s="106"/>
      <c r="JFF93" s="106"/>
      <c r="JFG93" s="106"/>
      <c r="JFH93" s="106"/>
      <c r="JFI93" s="106"/>
      <c r="JFJ93" s="106"/>
      <c r="JFK93" s="106"/>
      <c r="JFL93" s="106"/>
      <c r="JFM93" s="106"/>
      <c r="JFN93" s="106"/>
      <c r="JFO93" s="106"/>
      <c r="JFP93" s="106"/>
      <c r="JFQ93" s="106"/>
      <c r="JFR93" s="106"/>
      <c r="JFS93" s="106"/>
      <c r="JFT93" s="106"/>
      <c r="JFU93" s="106"/>
      <c r="JFV93" s="106"/>
      <c r="JFW93" s="106"/>
      <c r="JFX93" s="106"/>
      <c r="JFY93" s="106"/>
      <c r="JFZ93" s="106"/>
      <c r="JGA93" s="106"/>
      <c r="JGB93" s="106"/>
      <c r="JGC93" s="106"/>
      <c r="JGD93" s="106"/>
      <c r="JGE93" s="106"/>
      <c r="JGF93" s="106"/>
      <c r="JGG93" s="106"/>
      <c r="JGH93" s="106"/>
      <c r="JGI93" s="106"/>
      <c r="JGJ93" s="106"/>
      <c r="JGK93" s="106"/>
      <c r="JGL93" s="106"/>
      <c r="JGM93" s="106"/>
      <c r="JGN93" s="106"/>
      <c r="JGO93" s="106"/>
      <c r="JGP93" s="106"/>
      <c r="JGQ93" s="106"/>
      <c r="JGR93" s="106"/>
      <c r="JGS93" s="106"/>
      <c r="JGT93" s="106"/>
      <c r="JGU93" s="106"/>
      <c r="JGV93" s="106"/>
      <c r="JGW93" s="106"/>
      <c r="JGX93" s="106"/>
      <c r="JGY93" s="106"/>
      <c r="JGZ93" s="106"/>
      <c r="JHA93" s="106"/>
      <c r="JHB93" s="106"/>
      <c r="JHC93" s="106"/>
      <c r="JHD93" s="106"/>
      <c r="JHE93" s="106"/>
      <c r="JHF93" s="106"/>
      <c r="JHG93" s="106"/>
      <c r="JHH93" s="106"/>
      <c r="JHI93" s="106"/>
      <c r="JHJ93" s="106"/>
      <c r="JHK93" s="106"/>
      <c r="JHL93" s="106"/>
      <c r="JHM93" s="106"/>
      <c r="JHN93" s="106"/>
      <c r="JHO93" s="106"/>
      <c r="JHP93" s="106"/>
      <c r="JHQ93" s="106"/>
      <c r="JHR93" s="106"/>
      <c r="JHS93" s="106"/>
      <c r="JHT93" s="106"/>
      <c r="JHU93" s="106"/>
      <c r="JHV93" s="106"/>
      <c r="JHW93" s="106"/>
      <c r="JHX93" s="106"/>
      <c r="JHY93" s="106"/>
      <c r="JHZ93" s="106"/>
      <c r="JIA93" s="106"/>
      <c r="JIB93" s="106"/>
      <c r="JIC93" s="106"/>
      <c r="JID93" s="106"/>
      <c r="JIE93" s="106"/>
      <c r="JIF93" s="106"/>
      <c r="JIG93" s="106"/>
      <c r="JIH93" s="106"/>
      <c r="JII93" s="106"/>
      <c r="JIJ93" s="106"/>
      <c r="JIK93" s="106"/>
      <c r="JIL93" s="106"/>
      <c r="JIM93" s="106"/>
      <c r="JIN93" s="106"/>
      <c r="JIO93" s="106"/>
      <c r="JIP93" s="106"/>
      <c r="JIQ93" s="106"/>
      <c r="JIR93" s="106"/>
      <c r="JIS93" s="106"/>
      <c r="JIT93" s="106"/>
      <c r="JIU93" s="106"/>
      <c r="JIV93" s="106"/>
      <c r="JIW93" s="106"/>
      <c r="JIX93" s="106"/>
      <c r="JIY93" s="106"/>
      <c r="JIZ93" s="106"/>
      <c r="JJA93" s="106"/>
      <c r="JJB93" s="106"/>
      <c r="JJC93" s="106"/>
      <c r="JJD93" s="106"/>
      <c r="JJE93" s="106"/>
      <c r="JJF93" s="106"/>
      <c r="JJG93" s="106"/>
      <c r="JJH93" s="106"/>
      <c r="JJI93" s="106"/>
      <c r="JJJ93" s="106"/>
      <c r="JJK93" s="106"/>
      <c r="JJL93" s="106"/>
      <c r="JJM93" s="106"/>
      <c r="JJN93" s="106"/>
      <c r="JJO93" s="106"/>
      <c r="JJP93" s="106"/>
      <c r="JJQ93" s="106"/>
      <c r="JJR93" s="106"/>
      <c r="JJS93" s="106"/>
      <c r="JJT93" s="106"/>
      <c r="JJU93" s="106"/>
      <c r="JJV93" s="106"/>
      <c r="JJW93" s="106"/>
      <c r="JJX93" s="106"/>
      <c r="JJY93" s="106"/>
      <c r="JJZ93" s="106"/>
      <c r="JKA93" s="106"/>
      <c r="JKB93" s="106"/>
      <c r="JKC93" s="106"/>
      <c r="JKD93" s="106"/>
      <c r="JKE93" s="106"/>
      <c r="JKF93" s="106"/>
      <c r="JKG93" s="106"/>
      <c r="JKH93" s="106"/>
      <c r="JKI93" s="106"/>
      <c r="JKJ93" s="106"/>
      <c r="JKK93" s="106"/>
      <c r="JKL93" s="106"/>
      <c r="JKM93" s="106"/>
      <c r="JKN93" s="106"/>
      <c r="JKO93" s="106"/>
      <c r="JKP93" s="106"/>
      <c r="JKQ93" s="106"/>
      <c r="JKR93" s="106"/>
      <c r="JKS93" s="106"/>
      <c r="JKT93" s="106"/>
      <c r="JKU93" s="106"/>
      <c r="JKV93" s="106"/>
      <c r="JKW93" s="106"/>
      <c r="JKX93" s="106"/>
      <c r="JKY93" s="106"/>
      <c r="JKZ93" s="106"/>
      <c r="JLA93" s="106"/>
      <c r="JLB93" s="106"/>
      <c r="JLC93" s="106"/>
      <c r="JLD93" s="106"/>
      <c r="JLE93" s="106"/>
      <c r="JLF93" s="106"/>
      <c r="JLG93" s="106"/>
      <c r="JLH93" s="106"/>
      <c r="JLI93" s="106"/>
      <c r="JLJ93" s="106"/>
      <c r="JLK93" s="106"/>
      <c r="JLL93" s="106"/>
      <c r="JLM93" s="106"/>
      <c r="JLN93" s="106"/>
      <c r="JLO93" s="106"/>
      <c r="JLP93" s="106"/>
      <c r="JLQ93" s="106"/>
      <c r="JLR93" s="106"/>
      <c r="JLS93" s="106"/>
      <c r="JLT93" s="106"/>
      <c r="JLU93" s="106"/>
      <c r="JLV93" s="106"/>
      <c r="JLW93" s="106"/>
      <c r="JLX93" s="106"/>
      <c r="JLY93" s="106"/>
      <c r="JLZ93" s="106"/>
      <c r="JMA93" s="106"/>
      <c r="JMB93" s="106"/>
      <c r="JMC93" s="106"/>
      <c r="JMD93" s="106"/>
      <c r="JME93" s="106"/>
      <c r="JMF93" s="106"/>
      <c r="JMG93" s="106"/>
      <c r="JMH93" s="106"/>
      <c r="JMI93" s="106"/>
      <c r="JMJ93" s="106"/>
      <c r="JMK93" s="106"/>
      <c r="JML93" s="106"/>
      <c r="JMM93" s="106"/>
      <c r="JMN93" s="106"/>
      <c r="JMO93" s="106"/>
      <c r="JMP93" s="106"/>
      <c r="JMQ93" s="106"/>
      <c r="JMR93" s="106"/>
      <c r="JMS93" s="106"/>
      <c r="JMT93" s="106"/>
      <c r="JMU93" s="106"/>
      <c r="JMV93" s="106"/>
      <c r="JMW93" s="106"/>
      <c r="JMX93" s="106"/>
      <c r="JMY93" s="106"/>
      <c r="JMZ93" s="106"/>
      <c r="JNA93" s="106"/>
      <c r="JNB93" s="106"/>
      <c r="JNC93" s="106"/>
      <c r="JND93" s="106"/>
      <c r="JNE93" s="106"/>
      <c r="JNF93" s="106"/>
      <c r="JNG93" s="106"/>
      <c r="JNH93" s="106"/>
      <c r="JNI93" s="106"/>
      <c r="JNJ93" s="106"/>
      <c r="JNK93" s="106"/>
      <c r="JNL93" s="106"/>
      <c r="JNM93" s="106"/>
      <c r="JNN93" s="106"/>
      <c r="JNO93" s="106"/>
      <c r="JNP93" s="106"/>
      <c r="JNQ93" s="106"/>
      <c r="JNR93" s="106"/>
      <c r="JNS93" s="106"/>
      <c r="JNT93" s="106"/>
      <c r="JNU93" s="106"/>
      <c r="JNV93" s="106"/>
      <c r="JNW93" s="106"/>
      <c r="JNX93" s="106"/>
      <c r="JNY93" s="106"/>
      <c r="JNZ93" s="106"/>
      <c r="JOA93" s="106"/>
      <c r="JOB93" s="106"/>
      <c r="JOC93" s="106"/>
      <c r="JOD93" s="106"/>
      <c r="JOE93" s="106"/>
      <c r="JOF93" s="106"/>
      <c r="JOG93" s="106"/>
      <c r="JOH93" s="106"/>
      <c r="JOI93" s="106"/>
      <c r="JOJ93" s="106"/>
      <c r="JOK93" s="106"/>
      <c r="JOL93" s="106"/>
      <c r="JOM93" s="106"/>
      <c r="JON93" s="106"/>
      <c r="JOO93" s="106"/>
      <c r="JOP93" s="106"/>
      <c r="JOQ93" s="106"/>
      <c r="JOR93" s="106"/>
      <c r="JOS93" s="106"/>
      <c r="JOT93" s="106"/>
      <c r="JOU93" s="106"/>
      <c r="JOV93" s="106"/>
      <c r="JOW93" s="106"/>
      <c r="JOX93" s="106"/>
      <c r="JOY93" s="106"/>
      <c r="JOZ93" s="106"/>
      <c r="JPA93" s="106"/>
      <c r="JPB93" s="106"/>
      <c r="JPC93" s="106"/>
      <c r="JPD93" s="106"/>
      <c r="JPE93" s="106"/>
      <c r="JPF93" s="106"/>
      <c r="JPG93" s="106"/>
      <c r="JPH93" s="106"/>
      <c r="JPI93" s="106"/>
      <c r="JPJ93" s="106"/>
      <c r="JPK93" s="106"/>
      <c r="JPL93" s="106"/>
      <c r="JPM93" s="106"/>
      <c r="JPN93" s="106"/>
      <c r="JPO93" s="106"/>
      <c r="JPP93" s="106"/>
      <c r="JPQ93" s="106"/>
      <c r="JPR93" s="106"/>
      <c r="JPS93" s="106"/>
      <c r="JPT93" s="106"/>
      <c r="JPU93" s="106"/>
      <c r="JPV93" s="106"/>
      <c r="JPW93" s="106"/>
      <c r="JPX93" s="106"/>
      <c r="JPY93" s="106"/>
      <c r="JPZ93" s="106"/>
      <c r="JQA93" s="106"/>
      <c r="JQB93" s="106"/>
      <c r="JQC93" s="106"/>
      <c r="JQD93" s="106"/>
      <c r="JQE93" s="106"/>
      <c r="JQF93" s="106"/>
      <c r="JQG93" s="106"/>
      <c r="JQH93" s="106"/>
      <c r="JQI93" s="106"/>
      <c r="JQJ93" s="106"/>
      <c r="JQK93" s="106"/>
      <c r="JQL93" s="106"/>
      <c r="JQM93" s="106"/>
      <c r="JQN93" s="106"/>
      <c r="JQO93" s="106"/>
      <c r="JQP93" s="106"/>
      <c r="JQQ93" s="106"/>
      <c r="JQR93" s="106"/>
      <c r="JQS93" s="106"/>
      <c r="JQT93" s="106"/>
      <c r="JQU93" s="106"/>
      <c r="JQV93" s="106"/>
      <c r="JQW93" s="106"/>
      <c r="JQX93" s="106"/>
      <c r="JQY93" s="106"/>
      <c r="JQZ93" s="106"/>
      <c r="JRA93" s="106"/>
      <c r="JRB93" s="106"/>
      <c r="JRC93" s="106"/>
      <c r="JRD93" s="106"/>
      <c r="JRE93" s="106"/>
      <c r="JRF93" s="106"/>
      <c r="JRG93" s="106"/>
      <c r="JRH93" s="106"/>
      <c r="JRI93" s="106"/>
      <c r="JRJ93" s="106"/>
      <c r="JRK93" s="106"/>
      <c r="JRL93" s="106"/>
      <c r="JRM93" s="106"/>
      <c r="JRN93" s="106"/>
      <c r="JRO93" s="106"/>
      <c r="JRP93" s="106"/>
      <c r="JRQ93" s="106"/>
      <c r="JRR93" s="106"/>
      <c r="JRS93" s="106"/>
      <c r="JRT93" s="106"/>
      <c r="JRU93" s="106"/>
      <c r="JRV93" s="106"/>
      <c r="JRW93" s="106"/>
      <c r="JRX93" s="106"/>
      <c r="JRY93" s="106"/>
      <c r="JRZ93" s="106"/>
      <c r="JSA93" s="106"/>
      <c r="JSB93" s="106"/>
      <c r="JSC93" s="106"/>
      <c r="JSD93" s="106"/>
      <c r="JSE93" s="106"/>
      <c r="JSF93" s="106"/>
      <c r="JSG93" s="106"/>
      <c r="JSH93" s="106"/>
      <c r="JSI93" s="106"/>
      <c r="JSJ93" s="106"/>
      <c r="JSK93" s="106"/>
      <c r="JSL93" s="106"/>
      <c r="JSM93" s="106"/>
      <c r="JSN93" s="106"/>
      <c r="JSO93" s="106"/>
      <c r="JSP93" s="106"/>
      <c r="JSQ93" s="106"/>
      <c r="JSR93" s="106"/>
      <c r="JSS93" s="106"/>
      <c r="JST93" s="106"/>
      <c r="JSU93" s="106"/>
      <c r="JSV93" s="106"/>
      <c r="JSW93" s="106"/>
      <c r="JSX93" s="106"/>
      <c r="JSY93" s="106"/>
      <c r="JSZ93" s="106"/>
      <c r="JTA93" s="106"/>
      <c r="JTB93" s="106"/>
      <c r="JTC93" s="106"/>
      <c r="JTD93" s="106"/>
      <c r="JTE93" s="106"/>
      <c r="JTF93" s="106"/>
      <c r="JTG93" s="106"/>
      <c r="JTH93" s="106"/>
      <c r="JTI93" s="106"/>
      <c r="JTJ93" s="106"/>
      <c r="JTK93" s="106"/>
      <c r="JTL93" s="106"/>
      <c r="JTM93" s="106"/>
      <c r="JTN93" s="106"/>
      <c r="JTO93" s="106"/>
      <c r="JTP93" s="106"/>
      <c r="JTQ93" s="106"/>
      <c r="JTR93" s="106"/>
      <c r="JTS93" s="106"/>
      <c r="JTT93" s="106"/>
      <c r="JTU93" s="106"/>
      <c r="JTV93" s="106"/>
      <c r="JTW93" s="106"/>
      <c r="JTX93" s="106"/>
      <c r="JTY93" s="106"/>
      <c r="JTZ93" s="106"/>
      <c r="JUA93" s="106"/>
      <c r="JUB93" s="106"/>
      <c r="JUC93" s="106"/>
      <c r="JUD93" s="106"/>
      <c r="JUE93" s="106"/>
      <c r="JUF93" s="106"/>
      <c r="JUG93" s="106"/>
      <c r="JUH93" s="106"/>
      <c r="JUI93" s="106"/>
      <c r="JUJ93" s="106"/>
      <c r="JUK93" s="106"/>
      <c r="JUL93" s="106"/>
      <c r="JUM93" s="106"/>
      <c r="JUN93" s="106"/>
      <c r="JUO93" s="106"/>
      <c r="JUP93" s="106"/>
      <c r="JUQ93" s="106"/>
      <c r="JUR93" s="106"/>
      <c r="JUS93" s="106"/>
      <c r="JUT93" s="106"/>
      <c r="JUU93" s="106"/>
      <c r="JUV93" s="106"/>
      <c r="JUW93" s="106"/>
      <c r="JUX93" s="106"/>
      <c r="JUY93" s="106"/>
      <c r="JUZ93" s="106"/>
      <c r="JVA93" s="106"/>
      <c r="JVB93" s="106"/>
      <c r="JVC93" s="106"/>
      <c r="JVD93" s="106"/>
      <c r="JVE93" s="106"/>
      <c r="JVF93" s="106"/>
      <c r="JVG93" s="106"/>
      <c r="JVH93" s="106"/>
      <c r="JVI93" s="106"/>
      <c r="JVJ93" s="106"/>
      <c r="JVK93" s="106"/>
      <c r="JVL93" s="106"/>
      <c r="JVM93" s="106"/>
      <c r="JVN93" s="106"/>
      <c r="JVO93" s="106"/>
      <c r="JVP93" s="106"/>
      <c r="JVQ93" s="106"/>
      <c r="JVR93" s="106"/>
      <c r="JVS93" s="106"/>
      <c r="JVT93" s="106"/>
      <c r="JVU93" s="106"/>
      <c r="JVV93" s="106"/>
      <c r="JVW93" s="106"/>
      <c r="JVX93" s="106"/>
      <c r="JVY93" s="106"/>
      <c r="JVZ93" s="106"/>
      <c r="JWA93" s="106"/>
      <c r="JWB93" s="106"/>
      <c r="JWC93" s="106"/>
      <c r="JWD93" s="106"/>
      <c r="JWE93" s="106"/>
      <c r="JWF93" s="106"/>
      <c r="JWG93" s="106"/>
      <c r="JWH93" s="106"/>
      <c r="JWI93" s="106"/>
      <c r="JWJ93" s="106"/>
      <c r="JWK93" s="106"/>
      <c r="JWL93" s="106"/>
      <c r="JWM93" s="106"/>
      <c r="JWN93" s="106"/>
      <c r="JWO93" s="106"/>
      <c r="JWP93" s="106"/>
      <c r="JWQ93" s="106"/>
      <c r="JWR93" s="106"/>
      <c r="JWS93" s="106"/>
      <c r="JWT93" s="106"/>
      <c r="JWU93" s="106"/>
      <c r="JWV93" s="106"/>
      <c r="JWW93" s="106"/>
      <c r="JWX93" s="106"/>
      <c r="JWY93" s="106"/>
      <c r="JWZ93" s="106"/>
      <c r="JXA93" s="106"/>
      <c r="JXB93" s="106"/>
      <c r="JXC93" s="106"/>
      <c r="JXD93" s="106"/>
      <c r="JXE93" s="106"/>
      <c r="JXF93" s="106"/>
      <c r="JXG93" s="106"/>
      <c r="JXH93" s="106"/>
      <c r="JXI93" s="106"/>
      <c r="JXJ93" s="106"/>
      <c r="JXK93" s="106"/>
      <c r="JXL93" s="106"/>
      <c r="JXM93" s="106"/>
      <c r="JXN93" s="106"/>
      <c r="JXO93" s="106"/>
      <c r="JXP93" s="106"/>
      <c r="JXQ93" s="106"/>
      <c r="JXR93" s="106"/>
      <c r="JXS93" s="106"/>
      <c r="JXT93" s="106"/>
      <c r="JXU93" s="106"/>
      <c r="JXV93" s="106"/>
      <c r="JXW93" s="106"/>
      <c r="JXX93" s="106"/>
      <c r="JXY93" s="106"/>
      <c r="JXZ93" s="106"/>
      <c r="JYA93" s="106"/>
      <c r="JYB93" s="106"/>
      <c r="JYC93" s="106"/>
      <c r="JYD93" s="106"/>
      <c r="JYE93" s="106"/>
      <c r="JYF93" s="106"/>
      <c r="JYG93" s="106"/>
      <c r="JYH93" s="106"/>
      <c r="JYI93" s="106"/>
      <c r="JYJ93" s="106"/>
      <c r="JYK93" s="106"/>
      <c r="JYL93" s="106"/>
      <c r="JYM93" s="106"/>
      <c r="JYN93" s="106"/>
      <c r="JYO93" s="106"/>
      <c r="JYP93" s="106"/>
      <c r="JYQ93" s="106"/>
      <c r="JYR93" s="106"/>
      <c r="JYS93" s="106"/>
      <c r="JYT93" s="106"/>
      <c r="JYU93" s="106"/>
      <c r="JYV93" s="106"/>
      <c r="JYW93" s="106"/>
      <c r="JYX93" s="106"/>
      <c r="JYY93" s="106"/>
      <c r="JYZ93" s="106"/>
      <c r="JZA93" s="106"/>
      <c r="JZB93" s="106"/>
      <c r="JZC93" s="106"/>
      <c r="JZD93" s="106"/>
      <c r="JZE93" s="106"/>
      <c r="JZF93" s="106"/>
      <c r="JZG93" s="106"/>
      <c r="JZH93" s="106"/>
      <c r="JZI93" s="106"/>
      <c r="JZJ93" s="106"/>
      <c r="JZK93" s="106"/>
      <c r="JZL93" s="106"/>
      <c r="JZM93" s="106"/>
      <c r="JZN93" s="106"/>
      <c r="JZO93" s="106"/>
      <c r="JZP93" s="106"/>
      <c r="JZQ93" s="106"/>
      <c r="JZR93" s="106"/>
      <c r="JZS93" s="106"/>
      <c r="JZT93" s="106"/>
      <c r="JZU93" s="106"/>
      <c r="JZV93" s="106"/>
      <c r="JZW93" s="106"/>
      <c r="JZX93" s="106"/>
      <c r="JZY93" s="106"/>
      <c r="JZZ93" s="106"/>
      <c r="KAA93" s="106"/>
      <c r="KAB93" s="106"/>
      <c r="KAC93" s="106"/>
      <c r="KAD93" s="106"/>
      <c r="KAE93" s="106"/>
      <c r="KAF93" s="106"/>
      <c r="KAG93" s="106"/>
      <c r="KAH93" s="106"/>
      <c r="KAI93" s="106"/>
      <c r="KAJ93" s="106"/>
      <c r="KAK93" s="106"/>
      <c r="KAL93" s="106"/>
      <c r="KAM93" s="106"/>
      <c r="KAN93" s="106"/>
      <c r="KAO93" s="106"/>
      <c r="KAP93" s="106"/>
      <c r="KAQ93" s="106"/>
      <c r="KAR93" s="106"/>
      <c r="KAS93" s="106"/>
      <c r="KAT93" s="106"/>
      <c r="KAU93" s="106"/>
      <c r="KAV93" s="106"/>
      <c r="KAW93" s="106"/>
      <c r="KAX93" s="106"/>
      <c r="KAY93" s="106"/>
      <c r="KAZ93" s="106"/>
      <c r="KBA93" s="106"/>
      <c r="KBB93" s="106"/>
      <c r="KBC93" s="106"/>
      <c r="KBD93" s="106"/>
      <c r="KBE93" s="106"/>
      <c r="KBF93" s="106"/>
      <c r="KBG93" s="106"/>
      <c r="KBH93" s="106"/>
      <c r="KBI93" s="106"/>
      <c r="KBJ93" s="106"/>
      <c r="KBK93" s="106"/>
      <c r="KBL93" s="106"/>
      <c r="KBM93" s="106"/>
      <c r="KBN93" s="106"/>
      <c r="KBO93" s="106"/>
      <c r="KBP93" s="106"/>
      <c r="KBQ93" s="106"/>
      <c r="KBR93" s="106"/>
      <c r="KBS93" s="106"/>
      <c r="KBT93" s="106"/>
      <c r="KBU93" s="106"/>
      <c r="KBV93" s="106"/>
      <c r="KBW93" s="106"/>
      <c r="KBX93" s="106"/>
      <c r="KBY93" s="106"/>
      <c r="KBZ93" s="106"/>
      <c r="KCA93" s="106"/>
      <c r="KCB93" s="106"/>
      <c r="KCC93" s="106"/>
      <c r="KCD93" s="106"/>
      <c r="KCE93" s="106"/>
      <c r="KCF93" s="106"/>
      <c r="KCG93" s="106"/>
      <c r="KCH93" s="106"/>
      <c r="KCI93" s="106"/>
      <c r="KCJ93" s="106"/>
      <c r="KCK93" s="106"/>
      <c r="KCL93" s="106"/>
      <c r="KCM93" s="106"/>
      <c r="KCN93" s="106"/>
      <c r="KCO93" s="106"/>
      <c r="KCP93" s="106"/>
      <c r="KCQ93" s="106"/>
      <c r="KCR93" s="106"/>
      <c r="KCS93" s="106"/>
      <c r="KCT93" s="106"/>
      <c r="KCU93" s="106"/>
      <c r="KCV93" s="106"/>
      <c r="KCW93" s="106"/>
      <c r="KCX93" s="106"/>
      <c r="KCY93" s="106"/>
      <c r="KCZ93" s="106"/>
      <c r="KDA93" s="106"/>
      <c r="KDB93" s="106"/>
      <c r="KDC93" s="106"/>
      <c r="KDD93" s="106"/>
      <c r="KDE93" s="106"/>
      <c r="KDF93" s="106"/>
      <c r="KDG93" s="106"/>
      <c r="KDH93" s="106"/>
      <c r="KDI93" s="106"/>
      <c r="KDJ93" s="106"/>
      <c r="KDK93" s="106"/>
      <c r="KDL93" s="106"/>
      <c r="KDM93" s="106"/>
      <c r="KDN93" s="106"/>
      <c r="KDO93" s="106"/>
      <c r="KDP93" s="106"/>
      <c r="KDQ93" s="106"/>
      <c r="KDR93" s="106"/>
      <c r="KDS93" s="106"/>
      <c r="KDT93" s="106"/>
      <c r="KDU93" s="106"/>
      <c r="KDV93" s="106"/>
      <c r="KDW93" s="106"/>
      <c r="KDX93" s="106"/>
      <c r="KDY93" s="106"/>
      <c r="KDZ93" s="106"/>
      <c r="KEA93" s="106"/>
      <c r="KEB93" s="106"/>
      <c r="KEC93" s="106"/>
      <c r="KED93" s="106"/>
      <c r="KEE93" s="106"/>
      <c r="KEF93" s="106"/>
      <c r="KEG93" s="106"/>
      <c r="KEH93" s="106"/>
      <c r="KEI93" s="106"/>
      <c r="KEJ93" s="106"/>
      <c r="KEK93" s="106"/>
      <c r="KEL93" s="106"/>
      <c r="KEM93" s="106"/>
      <c r="KEN93" s="106"/>
      <c r="KEO93" s="106"/>
      <c r="KEP93" s="106"/>
      <c r="KEQ93" s="106"/>
      <c r="KER93" s="106"/>
      <c r="KES93" s="106"/>
      <c r="KET93" s="106"/>
      <c r="KEU93" s="106"/>
      <c r="KEV93" s="106"/>
      <c r="KEW93" s="106"/>
      <c r="KEX93" s="106"/>
      <c r="KEY93" s="106"/>
      <c r="KEZ93" s="106"/>
      <c r="KFA93" s="106"/>
      <c r="KFB93" s="106"/>
      <c r="KFC93" s="106"/>
      <c r="KFD93" s="106"/>
      <c r="KFE93" s="106"/>
      <c r="KFF93" s="106"/>
      <c r="KFG93" s="106"/>
      <c r="KFH93" s="106"/>
      <c r="KFI93" s="106"/>
      <c r="KFJ93" s="106"/>
      <c r="KFK93" s="106"/>
      <c r="KFL93" s="106"/>
      <c r="KFM93" s="106"/>
      <c r="KFN93" s="106"/>
      <c r="KFO93" s="106"/>
      <c r="KFP93" s="106"/>
      <c r="KFQ93" s="106"/>
      <c r="KFR93" s="106"/>
      <c r="KFS93" s="106"/>
      <c r="KFT93" s="106"/>
      <c r="KFU93" s="106"/>
      <c r="KFV93" s="106"/>
      <c r="KFW93" s="106"/>
      <c r="KFX93" s="106"/>
      <c r="KFY93" s="106"/>
      <c r="KFZ93" s="106"/>
      <c r="KGA93" s="106"/>
      <c r="KGB93" s="106"/>
      <c r="KGC93" s="106"/>
      <c r="KGD93" s="106"/>
      <c r="KGE93" s="106"/>
      <c r="KGF93" s="106"/>
      <c r="KGG93" s="106"/>
      <c r="KGH93" s="106"/>
      <c r="KGI93" s="106"/>
      <c r="KGJ93" s="106"/>
      <c r="KGK93" s="106"/>
      <c r="KGL93" s="106"/>
      <c r="KGM93" s="106"/>
      <c r="KGN93" s="106"/>
      <c r="KGO93" s="106"/>
      <c r="KGP93" s="106"/>
      <c r="KGQ93" s="106"/>
      <c r="KGR93" s="106"/>
      <c r="KGS93" s="106"/>
      <c r="KGT93" s="106"/>
      <c r="KGU93" s="106"/>
      <c r="KGV93" s="106"/>
      <c r="KGW93" s="106"/>
      <c r="KGX93" s="106"/>
      <c r="KGY93" s="106"/>
      <c r="KGZ93" s="106"/>
      <c r="KHA93" s="106"/>
      <c r="KHB93" s="106"/>
      <c r="KHC93" s="106"/>
      <c r="KHD93" s="106"/>
      <c r="KHE93" s="106"/>
      <c r="KHF93" s="106"/>
      <c r="KHG93" s="106"/>
      <c r="KHH93" s="106"/>
      <c r="KHI93" s="106"/>
      <c r="KHJ93" s="106"/>
      <c r="KHK93" s="106"/>
      <c r="KHL93" s="106"/>
      <c r="KHM93" s="106"/>
      <c r="KHN93" s="106"/>
      <c r="KHO93" s="106"/>
      <c r="KHP93" s="106"/>
      <c r="KHQ93" s="106"/>
      <c r="KHR93" s="106"/>
      <c r="KHS93" s="106"/>
      <c r="KHT93" s="106"/>
      <c r="KHU93" s="106"/>
      <c r="KHV93" s="106"/>
      <c r="KHW93" s="106"/>
      <c r="KHX93" s="106"/>
      <c r="KHY93" s="106"/>
      <c r="KHZ93" s="106"/>
      <c r="KIA93" s="106"/>
      <c r="KIB93" s="106"/>
      <c r="KIC93" s="106"/>
      <c r="KID93" s="106"/>
      <c r="KIE93" s="106"/>
      <c r="KIF93" s="106"/>
      <c r="KIG93" s="106"/>
      <c r="KIH93" s="106"/>
      <c r="KII93" s="106"/>
      <c r="KIJ93" s="106"/>
      <c r="KIK93" s="106"/>
      <c r="KIL93" s="106"/>
      <c r="KIM93" s="106"/>
      <c r="KIN93" s="106"/>
      <c r="KIO93" s="106"/>
      <c r="KIP93" s="106"/>
      <c r="KIQ93" s="106"/>
      <c r="KIR93" s="106"/>
      <c r="KIS93" s="106"/>
      <c r="KIT93" s="106"/>
      <c r="KIU93" s="106"/>
      <c r="KIV93" s="106"/>
      <c r="KIW93" s="106"/>
      <c r="KIX93" s="106"/>
      <c r="KIY93" s="106"/>
      <c r="KIZ93" s="106"/>
      <c r="KJA93" s="106"/>
      <c r="KJB93" s="106"/>
      <c r="KJC93" s="106"/>
      <c r="KJD93" s="106"/>
      <c r="KJE93" s="106"/>
      <c r="KJF93" s="106"/>
      <c r="KJG93" s="106"/>
      <c r="KJH93" s="106"/>
      <c r="KJI93" s="106"/>
      <c r="KJJ93" s="106"/>
      <c r="KJK93" s="106"/>
      <c r="KJL93" s="106"/>
      <c r="KJM93" s="106"/>
      <c r="KJN93" s="106"/>
      <c r="KJO93" s="106"/>
      <c r="KJP93" s="106"/>
      <c r="KJQ93" s="106"/>
      <c r="KJR93" s="106"/>
      <c r="KJS93" s="106"/>
      <c r="KJT93" s="106"/>
      <c r="KJU93" s="106"/>
      <c r="KJV93" s="106"/>
      <c r="KJW93" s="106"/>
      <c r="KJX93" s="106"/>
      <c r="KJY93" s="106"/>
      <c r="KJZ93" s="106"/>
      <c r="KKA93" s="106"/>
      <c r="KKB93" s="106"/>
      <c r="KKC93" s="106"/>
      <c r="KKD93" s="106"/>
      <c r="KKE93" s="106"/>
      <c r="KKF93" s="106"/>
      <c r="KKG93" s="106"/>
      <c r="KKH93" s="106"/>
      <c r="KKI93" s="106"/>
      <c r="KKJ93" s="106"/>
      <c r="KKK93" s="106"/>
      <c r="KKL93" s="106"/>
      <c r="KKM93" s="106"/>
      <c r="KKN93" s="106"/>
      <c r="KKO93" s="106"/>
      <c r="KKP93" s="106"/>
      <c r="KKQ93" s="106"/>
      <c r="KKR93" s="106"/>
      <c r="KKS93" s="106"/>
      <c r="KKT93" s="106"/>
      <c r="KKU93" s="106"/>
      <c r="KKV93" s="106"/>
      <c r="KKW93" s="106"/>
      <c r="KKX93" s="106"/>
      <c r="KKY93" s="106"/>
      <c r="KKZ93" s="106"/>
      <c r="KLA93" s="106"/>
      <c r="KLB93" s="106"/>
      <c r="KLC93" s="106"/>
      <c r="KLD93" s="106"/>
      <c r="KLE93" s="106"/>
      <c r="KLF93" s="106"/>
      <c r="KLG93" s="106"/>
      <c r="KLH93" s="106"/>
      <c r="KLI93" s="106"/>
      <c r="KLJ93" s="106"/>
      <c r="KLK93" s="106"/>
      <c r="KLL93" s="106"/>
      <c r="KLM93" s="106"/>
      <c r="KLN93" s="106"/>
      <c r="KLO93" s="106"/>
      <c r="KLP93" s="106"/>
      <c r="KLQ93" s="106"/>
      <c r="KLR93" s="106"/>
      <c r="KLS93" s="106"/>
      <c r="KLT93" s="106"/>
      <c r="KLU93" s="106"/>
      <c r="KLV93" s="106"/>
      <c r="KLW93" s="106"/>
      <c r="KLX93" s="106"/>
      <c r="KLY93" s="106"/>
      <c r="KLZ93" s="106"/>
      <c r="KMA93" s="106"/>
      <c r="KMB93" s="106"/>
      <c r="KMC93" s="106"/>
      <c r="KMD93" s="106"/>
      <c r="KME93" s="106"/>
      <c r="KMF93" s="106"/>
      <c r="KMG93" s="106"/>
      <c r="KMH93" s="106"/>
      <c r="KMI93" s="106"/>
      <c r="KMJ93" s="106"/>
      <c r="KMK93" s="106"/>
      <c r="KML93" s="106"/>
      <c r="KMM93" s="106"/>
      <c r="KMN93" s="106"/>
      <c r="KMO93" s="106"/>
      <c r="KMP93" s="106"/>
      <c r="KMQ93" s="106"/>
      <c r="KMR93" s="106"/>
      <c r="KMS93" s="106"/>
      <c r="KMT93" s="106"/>
      <c r="KMU93" s="106"/>
      <c r="KMV93" s="106"/>
      <c r="KMW93" s="106"/>
      <c r="KMX93" s="106"/>
      <c r="KMY93" s="106"/>
      <c r="KMZ93" s="106"/>
      <c r="KNA93" s="106"/>
      <c r="KNB93" s="106"/>
      <c r="KNC93" s="106"/>
      <c r="KND93" s="106"/>
      <c r="KNE93" s="106"/>
      <c r="KNF93" s="106"/>
      <c r="KNG93" s="106"/>
      <c r="KNH93" s="106"/>
      <c r="KNI93" s="106"/>
      <c r="KNJ93" s="106"/>
      <c r="KNK93" s="106"/>
      <c r="KNL93" s="106"/>
      <c r="KNM93" s="106"/>
      <c r="KNN93" s="106"/>
      <c r="KNO93" s="106"/>
      <c r="KNP93" s="106"/>
      <c r="KNQ93" s="106"/>
      <c r="KNR93" s="106"/>
      <c r="KNS93" s="106"/>
      <c r="KNT93" s="106"/>
      <c r="KNU93" s="106"/>
      <c r="KNV93" s="106"/>
      <c r="KNW93" s="106"/>
      <c r="KNX93" s="106"/>
      <c r="KNY93" s="106"/>
      <c r="KNZ93" s="106"/>
      <c r="KOA93" s="106"/>
      <c r="KOB93" s="106"/>
      <c r="KOC93" s="106"/>
      <c r="KOD93" s="106"/>
      <c r="KOE93" s="106"/>
      <c r="KOF93" s="106"/>
      <c r="KOG93" s="106"/>
      <c r="KOH93" s="106"/>
      <c r="KOI93" s="106"/>
      <c r="KOJ93" s="106"/>
      <c r="KOK93" s="106"/>
      <c r="KOL93" s="106"/>
      <c r="KOM93" s="106"/>
      <c r="KON93" s="106"/>
      <c r="KOO93" s="106"/>
      <c r="KOP93" s="106"/>
      <c r="KOQ93" s="106"/>
      <c r="KOR93" s="106"/>
      <c r="KOS93" s="106"/>
      <c r="KOT93" s="106"/>
      <c r="KOU93" s="106"/>
      <c r="KOV93" s="106"/>
      <c r="KOW93" s="106"/>
      <c r="KOX93" s="106"/>
      <c r="KOY93" s="106"/>
      <c r="KOZ93" s="106"/>
      <c r="KPA93" s="106"/>
      <c r="KPB93" s="106"/>
      <c r="KPC93" s="106"/>
      <c r="KPD93" s="106"/>
      <c r="KPE93" s="106"/>
      <c r="KPF93" s="106"/>
      <c r="KPG93" s="106"/>
      <c r="KPH93" s="106"/>
      <c r="KPI93" s="106"/>
      <c r="KPJ93" s="106"/>
      <c r="KPK93" s="106"/>
      <c r="KPL93" s="106"/>
      <c r="KPM93" s="106"/>
      <c r="KPN93" s="106"/>
      <c r="KPO93" s="106"/>
      <c r="KPP93" s="106"/>
      <c r="KPQ93" s="106"/>
      <c r="KPR93" s="106"/>
      <c r="KPS93" s="106"/>
      <c r="KPT93" s="106"/>
      <c r="KPU93" s="106"/>
      <c r="KPV93" s="106"/>
      <c r="KPW93" s="106"/>
      <c r="KPX93" s="106"/>
      <c r="KPY93" s="106"/>
      <c r="KPZ93" s="106"/>
      <c r="KQA93" s="106"/>
      <c r="KQB93" s="106"/>
      <c r="KQC93" s="106"/>
      <c r="KQD93" s="106"/>
      <c r="KQE93" s="106"/>
      <c r="KQF93" s="106"/>
      <c r="KQG93" s="106"/>
      <c r="KQH93" s="106"/>
      <c r="KQI93" s="106"/>
      <c r="KQJ93" s="106"/>
      <c r="KQK93" s="106"/>
      <c r="KQL93" s="106"/>
      <c r="KQM93" s="106"/>
      <c r="KQN93" s="106"/>
      <c r="KQO93" s="106"/>
      <c r="KQP93" s="106"/>
      <c r="KQQ93" s="106"/>
      <c r="KQR93" s="106"/>
      <c r="KQS93" s="106"/>
      <c r="KQT93" s="106"/>
      <c r="KQU93" s="106"/>
      <c r="KQV93" s="106"/>
      <c r="KQW93" s="106"/>
      <c r="KQX93" s="106"/>
      <c r="KQY93" s="106"/>
      <c r="KQZ93" s="106"/>
      <c r="KRA93" s="106"/>
      <c r="KRB93" s="106"/>
      <c r="KRC93" s="106"/>
      <c r="KRD93" s="106"/>
      <c r="KRE93" s="106"/>
      <c r="KRF93" s="106"/>
      <c r="KRG93" s="106"/>
      <c r="KRH93" s="106"/>
      <c r="KRI93" s="106"/>
      <c r="KRJ93" s="106"/>
      <c r="KRK93" s="106"/>
      <c r="KRL93" s="106"/>
      <c r="KRM93" s="106"/>
      <c r="KRN93" s="106"/>
      <c r="KRO93" s="106"/>
      <c r="KRP93" s="106"/>
      <c r="KRQ93" s="106"/>
      <c r="KRR93" s="106"/>
      <c r="KRS93" s="106"/>
      <c r="KRT93" s="106"/>
      <c r="KRU93" s="106"/>
      <c r="KRV93" s="106"/>
      <c r="KRW93" s="106"/>
      <c r="KRX93" s="106"/>
      <c r="KRY93" s="106"/>
      <c r="KRZ93" s="106"/>
      <c r="KSA93" s="106"/>
      <c r="KSB93" s="106"/>
      <c r="KSC93" s="106"/>
      <c r="KSD93" s="106"/>
      <c r="KSE93" s="106"/>
      <c r="KSF93" s="106"/>
      <c r="KSG93" s="106"/>
      <c r="KSH93" s="106"/>
      <c r="KSI93" s="106"/>
      <c r="KSJ93" s="106"/>
      <c r="KSK93" s="106"/>
      <c r="KSL93" s="106"/>
      <c r="KSM93" s="106"/>
      <c r="KSN93" s="106"/>
      <c r="KSO93" s="106"/>
      <c r="KSP93" s="106"/>
      <c r="KSQ93" s="106"/>
      <c r="KSR93" s="106"/>
      <c r="KSS93" s="106"/>
      <c r="KST93" s="106"/>
      <c r="KSU93" s="106"/>
      <c r="KSV93" s="106"/>
      <c r="KSW93" s="106"/>
      <c r="KSX93" s="106"/>
      <c r="KSY93" s="106"/>
      <c r="KSZ93" s="106"/>
      <c r="KTA93" s="106"/>
      <c r="KTB93" s="106"/>
      <c r="KTC93" s="106"/>
      <c r="KTD93" s="106"/>
      <c r="KTE93" s="106"/>
      <c r="KTF93" s="106"/>
      <c r="KTG93" s="106"/>
      <c r="KTH93" s="106"/>
      <c r="KTI93" s="106"/>
      <c r="KTJ93" s="106"/>
      <c r="KTK93" s="106"/>
      <c r="KTL93" s="106"/>
      <c r="KTM93" s="106"/>
      <c r="KTN93" s="106"/>
      <c r="KTO93" s="106"/>
      <c r="KTP93" s="106"/>
      <c r="KTQ93" s="106"/>
      <c r="KTR93" s="106"/>
      <c r="KTS93" s="106"/>
      <c r="KTT93" s="106"/>
      <c r="KTU93" s="106"/>
      <c r="KTV93" s="106"/>
      <c r="KTW93" s="106"/>
      <c r="KTX93" s="106"/>
      <c r="KTY93" s="106"/>
      <c r="KTZ93" s="106"/>
      <c r="KUA93" s="106"/>
      <c r="KUB93" s="106"/>
      <c r="KUC93" s="106"/>
      <c r="KUD93" s="106"/>
      <c r="KUE93" s="106"/>
      <c r="KUF93" s="106"/>
      <c r="KUG93" s="106"/>
      <c r="KUH93" s="106"/>
      <c r="KUI93" s="106"/>
      <c r="KUJ93" s="106"/>
      <c r="KUK93" s="106"/>
      <c r="KUL93" s="106"/>
      <c r="KUM93" s="106"/>
      <c r="KUN93" s="106"/>
      <c r="KUO93" s="106"/>
      <c r="KUP93" s="106"/>
      <c r="KUQ93" s="106"/>
      <c r="KUR93" s="106"/>
      <c r="KUS93" s="106"/>
      <c r="KUT93" s="106"/>
      <c r="KUU93" s="106"/>
      <c r="KUV93" s="106"/>
      <c r="KUW93" s="106"/>
      <c r="KUX93" s="106"/>
      <c r="KUY93" s="106"/>
      <c r="KUZ93" s="106"/>
      <c r="KVA93" s="106"/>
      <c r="KVB93" s="106"/>
      <c r="KVC93" s="106"/>
      <c r="KVD93" s="106"/>
      <c r="KVE93" s="106"/>
      <c r="KVF93" s="106"/>
      <c r="KVG93" s="106"/>
      <c r="KVH93" s="106"/>
      <c r="KVI93" s="106"/>
      <c r="KVJ93" s="106"/>
      <c r="KVK93" s="106"/>
      <c r="KVL93" s="106"/>
      <c r="KVM93" s="106"/>
      <c r="KVN93" s="106"/>
      <c r="KVO93" s="106"/>
      <c r="KVP93" s="106"/>
      <c r="KVQ93" s="106"/>
      <c r="KVR93" s="106"/>
      <c r="KVS93" s="106"/>
      <c r="KVT93" s="106"/>
      <c r="KVU93" s="106"/>
      <c r="KVV93" s="106"/>
      <c r="KVW93" s="106"/>
      <c r="KVX93" s="106"/>
      <c r="KVY93" s="106"/>
      <c r="KVZ93" s="106"/>
      <c r="KWA93" s="106"/>
      <c r="KWB93" s="106"/>
      <c r="KWC93" s="106"/>
      <c r="KWD93" s="106"/>
      <c r="KWE93" s="106"/>
      <c r="KWF93" s="106"/>
      <c r="KWG93" s="106"/>
      <c r="KWH93" s="106"/>
      <c r="KWI93" s="106"/>
      <c r="KWJ93" s="106"/>
      <c r="KWK93" s="106"/>
      <c r="KWL93" s="106"/>
      <c r="KWM93" s="106"/>
      <c r="KWN93" s="106"/>
      <c r="KWO93" s="106"/>
      <c r="KWP93" s="106"/>
      <c r="KWQ93" s="106"/>
      <c r="KWR93" s="106"/>
      <c r="KWS93" s="106"/>
      <c r="KWT93" s="106"/>
      <c r="KWU93" s="106"/>
      <c r="KWV93" s="106"/>
      <c r="KWW93" s="106"/>
      <c r="KWX93" s="106"/>
      <c r="KWY93" s="106"/>
      <c r="KWZ93" s="106"/>
      <c r="KXA93" s="106"/>
      <c r="KXB93" s="106"/>
      <c r="KXC93" s="106"/>
      <c r="KXD93" s="106"/>
      <c r="KXE93" s="106"/>
      <c r="KXF93" s="106"/>
      <c r="KXG93" s="106"/>
      <c r="KXH93" s="106"/>
      <c r="KXI93" s="106"/>
      <c r="KXJ93" s="106"/>
      <c r="KXK93" s="106"/>
      <c r="KXL93" s="106"/>
      <c r="KXM93" s="106"/>
      <c r="KXN93" s="106"/>
      <c r="KXO93" s="106"/>
      <c r="KXP93" s="106"/>
      <c r="KXQ93" s="106"/>
      <c r="KXR93" s="106"/>
      <c r="KXS93" s="106"/>
      <c r="KXT93" s="106"/>
      <c r="KXU93" s="106"/>
      <c r="KXV93" s="106"/>
      <c r="KXW93" s="106"/>
      <c r="KXX93" s="106"/>
      <c r="KXY93" s="106"/>
      <c r="KXZ93" s="106"/>
      <c r="KYA93" s="106"/>
      <c r="KYB93" s="106"/>
      <c r="KYC93" s="106"/>
      <c r="KYD93" s="106"/>
      <c r="KYE93" s="106"/>
      <c r="KYF93" s="106"/>
      <c r="KYG93" s="106"/>
      <c r="KYH93" s="106"/>
      <c r="KYI93" s="106"/>
      <c r="KYJ93" s="106"/>
      <c r="KYK93" s="106"/>
      <c r="KYL93" s="106"/>
      <c r="KYM93" s="106"/>
      <c r="KYN93" s="106"/>
      <c r="KYO93" s="106"/>
      <c r="KYP93" s="106"/>
      <c r="KYQ93" s="106"/>
      <c r="KYR93" s="106"/>
      <c r="KYS93" s="106"/>
      <c r="KYT93" s="106"/>
      <c r="KYU93" s="106"/>
      <c r="KYV93" s="106"/>
      <c r="KYW93" s="106"/>
      <c r="KYX93" s="106"/>
      <c r="KYY93" s="106"/>
      <c r="KYZ93" s="106"/>
      <c r="KZA93" s="106"/>
      <c r="KZB93" s="106"/>
      <c r="KZC93" s="106"/>
      <c r="KZD93" s="106"/>
      <c r="KZE93" s="106"/>
      <c r="KZF93" s="106"/>
      <c r="KZG93" s="106"/>
      <c r="KZH93" s="106"/>
      <c r="KZI93" s="106"/>
      <c r="KZJ93" s="106"/>
      <c r="KZK93" s="106"/>
      <c r="KZL93" s="106"/>
      <c r="KZM93" s="106"/>
      <c r="KZN93" s="106"/>
      <c r="KZO93" s="106"/>
      <c r="KZP93" s="106"/>
      <c r="KZQ93" s="106"/>
      <c r="KZR93" s="106"/>
      <c r="KZS93" s="106"/>
      <c r="KZT93" s="106"/>
      <c r="KZU93" s="106"/>
      <c r="KZV93" s="106"/>
      <c r="KZW93" s="106"/>
      <c r="KZX93" s="106"/>
      <c r="KZY93" s="106"/>
      <c r="KZZ93" s="106"/>
      <c r="LAA93" s="106"/>
      <c r="LAB93" s="106"/>
      <c r="LAC93" s="106"/>
      <c r="LAD93" s="106"/>
      <c r="LAE93" s="106"/>
      <c r="LAF93" s="106"/>
      <c r="LAG93" s="106"/>
      <c r="LAH93" s="106"/>
      <c r="LAI93" s="106"/>
      <c r="LAJ93" s="106"/>
      <c r="LAK93" s="106"/>
      <c r="LAL93" s="106"/>
      <c r="LAM93" s="106"/>
      <c r="LAN93" s="106"/>
      <c r="LAO93" s="106"/>
      <c r="LAP93" s="106"/>
      <c r="LAQ93" s="106"/>
      <c r="LAR93" s="106"/>
      <c r="LAS93" s="106"/>
      <c r="LAT93" s="106"/>
      <c r="LAU93" s="106"/>
      <c r="LAV93" s="106"/>
      <c r="LAW93" s="106"/>
      <c r="LAX93" s="106"/>
      <c r="LAY93" s="106"/>
      <c r="LAZ93" s="106"/>
      <c r="LBA93" s="106"/>
      <c r="LBB93" s="106"/>
      <c r="LBC93" s="106"/>
      <c r="LBD93" s="106"/>
      <c r="LBE93" s="106"/>
      <c r="LBF93" s="106"/>
      <c r="LBG93" s="106"/>
      <c r="LBH93" s="106"/>
      <c r="LBI93" s="106"/>
      <c r="LBJ93" s="106"/>
      <c r="LBK93" s="106"/>
      <c r="LBL93" s="106"/>
      <c r="LBM93" s="106"/>
      <c r="LBN93" s="106"/>
      <c r="LBO93" s="106"/>
      <c r="LBP93" s="106"/>
      <c r="LBQ93" s="106"/>
      <c r="LBR93" s="106"/>
      <c r="LBS93" s="106"/>
      <c r="LBT93" s="106"/>
      <c r="LBU93" s="106"/>
      <c r="LBV93" s="106"/>
      <c r="LBW93" s="106"/>
      <c r="LBX93" s="106"/>
      <c r="LBY93" s="106"/>
      <c r="LBZ93" s="106"/>
      <c r="LCA93" s="106"/>
      <c r="LCB93" s="106"/>
      <c r="LCC93" s="106"/>
      <c r="LCD93" s="106"/>
      <c r="LCE93" s="106"/>
      <c r="LCF93" s="106"/>
      <c r="LCG93" s="106"/>
      <c r="LCH93" s="106"/>
      <c r="LCI93" s="106"/>
      <c r="LCJ93" s="106"/>
      <c r="LCK93" s="106"/>
      <c r="LCL93" s="106"/>
      <c r="LCM93" s="106"/>
      <c r="LCN93" s="106"/>
      <c r="LCO93" s="106"/>
      <c r="LCP93" s="106"/>
      <c r="LCQ93" s="106"/>
      <c r="LCR93" s="106"/>
      <c r="LCS93" s="106"/>
      <c r="LCT93" s="106"/>
      <c r="LCU93" s="106"/>
      <c r="LCV93" s="106"/>
      <c r="LCW93" s="106"/>
      <c r="LCX93" s="106"/>
      <c r="LCY93" s="106"/>
      <c r="LCZ93" s="106"/>
      <c r="LDA93" s="106"/>
      <c r="LDB93" s="106"/>
      <c r="LDC93" s="106"/>
      <c r="LDD93" s="106"/>
      <c r="LDE93" s="106"/>
      <c r="LDF93" s="106"/>
      <c r="LDG93" s="106"/>
      <c r="LDH93" s="106"/>
      <c r="LDI93" s="106"/>
      <c r="LDJ93" s="106"/>
      <c r="LDK93" s="106"/>
      <c r="LDL93" s="106"/>
      <c r="LDM93" s="106"/>
      <c r="LDN93" s="106"/>
      <c r="LDO93" s="106"/>
      <c r="LDP93" s="106"/>
      <c r="LDQ93" s="106"/>
      <c r="LDR93" s="106"/>
      <c r="LDS93" s="106"/>
      <c r="LDT93" s="106"/>
      <c r="LDU93" s="106"/>
      <c r="LDV93" s="106"/>
      <c r="LDW93" s="106"/>
      <c r="LDX93" s="106"/>
      <c r="LDY93" s="106"/>
      <c r="LDZ93" s="106"/>
      <c r="LEA93" s="106"/>
      <c r="LEB93" s="106"/>
      <c r="LEC93" s="106"/>
      <c r="LED93" s="106"/>
      <c r="LEE93" s="106"/>
      <c r="LEF93" s="106"/>
      <c r="LEG93" s="106"/>
      <c r="LEH93" s="106"/>
      <c r="LEI93" s="106"/>
      <c r="LEJ93" s="106"/>
      <c r="LEK93" s="106"/>
      <c r="LEL93" s="106"/>
      <c r="LEM93" s="106"/>
      <c r="LEN93" s="106"/>
      <c r="LEO93" s="106"/>
      <c r="LEP93" s="106"/>
      <c r="LEQ93" s="106"/>
      <c r="LER93" s="106"/>
      <c r="LES93" s="106"/>
      <c r="LET93" s="106"/>
      <c r="LEU93" s="106"/>
      <c r="LEV93" s="106"/>
      <c r="LEW93" s="106"/>
      <c r="LEX93" s="106"/>
      <c r="LEY93" s="106"/>
      <c r="LEZ93" s="106"/>
      <c r="LFA93" s="106"/>
      <c r="LFB93" s="106"/>
      <c r="LFC93" s="106"/>
      <c r="LFD93" s="106"/>
      <c r="LFE93" s="106"/>
      <c r="LFF93" s="106"/>
      <c r="LFG93" s="106"/>
      <c r="LFH93" s="106"/>
      <c r="LFI93" s="106"/>
      <c r="LFJ93" s="106"/>
      <c r="LFK93" s="106"/>
      <c r="LFL93" s="106"/>
      <c r="LFM93" s="106"/>
      <c r="LFN93" s="106"/>
      <c r="LFO93" s="106"/>
      <c r="LFP93" s="106"/>
      <c r="LFQ93" s="106"/>
      <c r="LFR93" s="106"/>
      <c r="LFS93" s="106"/>
      <c r="LFT93" s="106"/>
      <c r="LFU93" s="106"/>
      <c r="LFV93" s="106"/>
      <c r="LFW93" s="106"/>
      <c r="LFX93" s="106"/>
      <c r="LFY93" s="106"/>
      <c r="LFZ93" s="106"/>
      <c r="LGA93" s="106"/>
      <c r="LGB93" s="106"/>
      <c r="LGC93" s="106"/>
      <c r="LGD93" s="106"/>
      <c r="LGE93" s="106"/>
      <c r="LGF93" s="106"/>
      <c r="LGG93" s="106"/>
      <c r="LGH93" s="106"/>
      <c r="LGI93" s="106"/>
      <c r="LGJ93" s="106"/>
      <c r="LGK93" s="106"/>
      <c r="LGL93" s="106"/>
      <c r="LGM93" s="106"/>
      <c r="LGN93" s="106"/>
      <c r="LGO93" s="106"/>
      <c r="LGP93" s="106"/>
      <c r="LGQ93" s="106"/>
      <c r="LGR93" s="106"/>
      <c r="LGS93" s="106"/>
      <c r="LGT93" s="106"/>
      <c r="LGU93" s="106"/>
      <c r="LGV93" s="106"/>
      <c r="LGW93" s="106"/>
      <c r="LGX93" s="106"/>
      <c r="LGY93" s="106"/>
      <c r="LGZ93" s="106"/>
      <c r="LHA93" s="106"/>
      <c r="LHB93" s="106"/>
      <c r="LHC93" s="106"/>
      <c r="LHD93" s="106"/>
      <c r="LHE93" s="106"/>
      <c r="LHF93" s="106"/>
      <c r="LHG93" s="106"/>
      <c r="LHH93" s="106"/>
      <c r="LHI93" s="106"/>
      <c r="LHJ93" s="106"/>
      <c r="LHK93" s="106"/>
      <c r="LHL93" s="106"/>
      <c r="LHM93" s="106"/>
      <c r="LHN93" s="106"/>
      <c r="LHO93" s="106"/>
      <c r="LHP93" s="106"/>
      <c r="LHQ93" s="106"/>
      <c r="LHR93" s="106"/>
      <c r="LHS93" s="106"/>
      <c r="LHT93" s="106"/>
      <c r="LHU93" s="106"/>
      <c r="LHV93" s="106"/>
      <c r="LHW93" s="106"/>
      <c r="LHX93" s="106"/>
      <c r="LHY93" s="106"/>
      <c r="LHZ93" s="106"/>
      <c r="LIA93" s="106"/>
      <c r="LIB93" s="106"/>
      <c r="LIC93" s="106"/>
      <c r="LID93" s="106"/>
      <c r="LIE93" s="106"/>
      <c r="LIF93" s="106"/>
      <c r="LIG93" s="106"/>
      <c r="LIH93" s="106"/>
      <c r="LII93" s="106"/>
      <c r="LIJ93" s="106"/>
      <c r="LIK93" s="106"/>
      <c r="LIL93" s="106"/>
      <c r="LIM93" s="106"/>
      <c r="LIN93" s="106"/>
      <c r="LIO93" s="106"/>
      <c r="LIP93" s="106"/>
      <c r="LIQ93" s="106"/>
      <c r="LIR93" s="106"/>
      <c r="LIS93" s="106"/>
      <c r="LIT93" s="106"/>
      <c r="LIU93" s="106"/>
      <c r="LIV93" s="106"/>
      <c r="LIW93" s="106"/>
      <c r="LIX93" s="106"/>
      <c r="LIY93" s="106"/>
      <c r="LIZ93" s="106"/>
      <c r="LJA93" s="106"/>
      <c r="LJB93" s="106"/>
      <c r="LJC93" s="106"/>
      <c r="LJD93" s="106"/>
      <c r="LJE93" s="106"/>
      <c r="LJF93" s="106"/>
      <c r="LJG93" s="106"/>
      <c r="LJH93" s="106"/>
      <c r="LJI93" s="106"/>
      <c r="LJJ93" s="106"/>
      <c r="LJK93" s="106"/>
      <c r="LJL93" s="106"/>
      <c r="LJM93" s="106"/>
      <c r="LJN93" s="106"/>
      <c r="LJO93" s="106"/>
      <c r="LJP93" s="106"/>
      <c r="LJQ93" s="106"/>
      <c r="LJR93" s="106"/>
      <c r="LJS93" s="106"/>
      <c r="LJT93" s="106"/>
      <c r="LJU93" s="106"/>
      <c r="LJV93" s="106"/>
      <c r="LJW93" s="106"/>
      <c r="LJX93" s="106"/>
      <c r="LJY93" s="106"/>
      <c r="LJZ93" s="106"/>
      <c r="LKA93" s="106"/>
      <c r="LKB93" s="106"/>
      <c r="LKC93" s="106"/>
      <c r="LKD93" s="106"/>
      <c r="LKE93" s="106"/>
      <c r="LKF93" s="106"/>
      <c r="LKG93" s="106"/>
      <c r="LKH93" s="106"/>
      <c r="LKI93" s="106"/>
      <c r="LKJ93" s="106"/>
      <c r="LKK93" s="106"/>
      <c r="LKL93" s="106"/>
      <c r="LKM93" s="106"/>
      <c r="LKN93" s="106"/>
      <c r="LKO93" s="106"/>
      <c r="LKP93" s="106"/>
      <c r="LKQ93" s="106"/>
      <c r="LKR93" s="106"/>
      <c r="LKS93" s="106"/>
      <c r="LKT93" s="106"/>
      <c r="LKU93" s="106"/>
      <c r="LKV93" s="106"/>
      <c r="LKW93" s="106"/>
      <c r="LKX93" s="106"/>
      <c r="LKY93" s="106"/>
      <c r="LKZ93" s="106"/>
      <c r="LLA93" s="106"/>
      <c r="LLB93" s="106"/>
      <c r="LLC93" s="106"/>
      <c r="LLD93" s="106"/>
      <c r="LLE93" s="106"/>
      <c r="LLF93" s="106"/>
      <c r="LLG93" s="106"/>
      <c r="LLH93" s="106"/>
      <c r="LLI93" s="106"/>
      <c r="LLJ93" s="106"/>
      <c r="LLK93" s="106"/>
      <c r="LLL93" s="106"/>
      <c r="LLM93" s="106"/>
      <c r="LLN93" s="106"/>
      <c r="LLO93" s="106"/>
      <c r="LLP93" s="106"/>
      <c r="LLQ93" s="106"/>
      <c r="LLR93" s="106"/>
      <c r="LLS93" s="106"/>
      <c r="LLT93" s="106"/>
      <c r="LLU93" s="106"/>
      <c r="LLV93" s="106"/>
      <c r="LLW93" s="106"/>
      <c r="LLX93" s="106"/>
      <c r="LLY93" s="106"/>
      <c r="LLZ93" s="106"/>
      <c r="LMA93" s="106"/>
      <c r="LMB93" s="106"/>
      <c r="LMC93" s="106"/>
      <c r="LMD93" s="106"/>
      <c r="LME93" s="106"/>
      <c r="LMF93" s="106"/>
      <c r="LMG93" s="106"/>
      <c r="LMH93" s="106"/>
      <c r="LMI93" s="106"/>
      <c r="LMJ93" s="106"/>
      <c r="LMK93" s="106"/>
      <c r="LML93" s="106"/>
      <c r="LMM93" s="106"/>
      <c r="LMN93" s="106"/>
      <c r="LMO93" s="106"/>
      <c r="LMP93" s="106"/>
      <c r="LMQ93" s="106"/>
      <c r="LMR93" s="106"/>
      <c r="LMS93" s="106"/>
      <c r="LMT93" s="106"/>
      <c r="LMU93" s="106"/>
      <c r="LMV93" s="106"/>
      <c r="LMW93" s="106"/>
      <c r="LMX93" s="106"/>
      <c r="LMY93" s="106"/>
      <c r="LMZ93" s="106"/>
      <c r="LNA93" s="106"/>
      <c r="LNB93" s="106"/>
      <c r="LNC93" s="106"/>
      <c r="LND93" s="106"/>
      <c r="LNE93" s="106"/>
      <c r="LNF93" s="106"/>
      <c r="LNG93" s="106"/>
      <c r="LNH93" s="106"/>
      <c r="LNI93" s="106"/>
      <c r="LNJ93" s="106"/>
      <c r="LNK93" s="106"/>
      <c r="LNL93" s="106"/>
      <c r="LNM93" s="106"/>
      <c r="LNN93" s="106"/>
      <c r="LNO93" s="106"/>
      <c r="LNP93" s="106"/>
      <c r="LNQ93" s="106"/>
      <c r="LNR93" s="106"/>
      <c r="LNS93" s="106"/>
      <c r="LNT93" s="106"/>
      <c r="LNU93" s="106"/>
      <c r="LNV93" s="106"/>
      <c r="LNW93" s="106"/>
      <c r="LNX93" s="106"/>
      <c r="LNY93" s="106"/>
      <c r="LNZ93" s="106"/>
      <c r="LOA93" s="106"/>
      <c r="LOB93" s="106"/>
      <c r="LOC93" s="106"/>
      <c r="LOD93" s="106"/>
      <c r="LOE93" s="106"/>
      <c r="LOF93" s="106"/>
      <c r="LOG93" s="106"/>
      <c r="LOH93" s="106"/>
      <c r="LOI93" s="106"/>
      <c r="LOJ93" s="106"/>
      <c r="LOK93" s="106"/>
      <c r="LOL93" s="106"/>
      <c r="LOM93" s="106"/>
      <c r="LON93" s="106"/>
      <c r="LOO93" s="106"/>
      <c r="LOP93" s="106"/>
      <c r="LOQ93" s="106"/>
      <c r="LOR93" s="106"/>
      <c r="LOS93" s="106"/>
      <c r="LOT93" s="106"/>
      <c r="LOU93" s="106"/>
      <c r="LOV93" s="106"/>
      <c r="LOW93" s="106"/>
      <c r="LOX93" s="106"/>
      <c r="LOY93" s="106"/>
      <c r="LOZ93" s="106"/>
      <c r="LPA93" s="106"/>
      <c r="LPB93" s="106"/>
      <c r="LPC93" s="106"/>
      <c r="LPD93" s="106"/>
      <c r="LPE93" s="106"/>
      <c r="LPF93" s="106"/>
      <c r="LPG93" s="106"/>
      <c r="LPH93" s="106"/>
      <c r="LPI93" s="106"/>
      <c r="LPJ93" s="106"/>
      <c r="LPK93" s="106"/>
      <c r="LPL93" s="106"/>
      <c r="LPM93" s="106"/>
      <c r="LPN93" s="106"/>
      <c r="LPO93" s="106"/>
      <c r="LPP93" s="106"/>
      <c r="LPQ93" s="106"/>
      <c r="LPR93" s="106"/>
      <c r="LPS93" s="106"/>
      <c r="LPT93" s="106"/>
      <c r="LPU93" s="106"/>
      <c r="LPV93" s="106"/>
      <c r="LPW93" s="106"/>
      <c r="LPX93" s="106"/>
      <c r="LPY93" s="106"/>
      <c r="LPZ93" s="106"/>
      <c r="LQA93" s="106"/>
      <c r="LQB93" s="106"/>
      <c r="LQC93" s="106"/>
      <c r="LQD93" s="106"/>
      <c r="LQE93" s="106"/>
      <c r="LQF93" s="106"/>
      <c r="LQG93" s="106"/>
      <c r="LQH93" s="106"/>
      <c r="LQI93" s="106"/>
      <c r="LQJ93" s="106"/>
      <c r="LQK93" s="106"/>
      <c r="LQL93" s="106"/>
      <c r="LQM93" s="106"/>
      <c r="LQN93" s="106"/>
      <c r="LQO93" s="106"/>
      <c r="LQP93" s="106"/>
      <c r="LQQ93" s="106"/>
      <c r="LQR93" s="106"/>
      <c r="LQS93" s="106"/>
      <c r="LQT93" s="106"/>
      <c r="LQU93" s="106"/>
      <c r="LQV93" s="106"/>
      <c r="LQW93" s="106"/>
      <c r="LQX93" s="106"/>
      <c r="LQY93" s="106"/>
      <c r="LQZ93" s="106"/>
      <c r="LRA93" s="106"/>
      <c r="LRB93" s="106"/>
      <c r="LRC93" s="106"/>
      <c r="LRD93" s="106"/>
      <c r="LRE93" s="106"/>
      <c r="LRF93" s="106"/>
      <c r="LRG93" s="106"/>
      <c r="LRH93" s="106"/>
      <c r="LRI93" s="106"/>
      <c r="LRJ93" s="106"/>
      <c r="LRK93" s="106"/>
      <c r="LRL93" s="106"/>
      <c r="LRM93" s="106"/>
      <c r="LRN93" s="106"/>
      <c r="LRO93" s="106"/>
      <c r="LRP93" s="106"/>
      <c r="LRQ93" s="106"/>
      <c r="LRR93" s="106"/>
      <c r="LRS93" s="106"/>
      <c r="LRT93" s="106"/>
      <c r="LRU93" s="106"/>
      <c r="LRV93" s="106"/>
      <c r="LRW93" s="106"/>
      <c r="LRX93" s="106"/>
      <c r="LRY93" s="106"/>
      <c r="LRZ93" s="106"/>
      <c r="LSA93" s="106"/>
      <c r="LSB93" s="106"/>
      <c r="LSC93" s="106"/>
      <c r="LSD93" s="106"/>
      <c r="LSE93" s="106"/>
      <c r="LSF93" s="106"/>
      <c r="LSG93" s="106"/>
      <c r="LSH93" s="106"/>
      <c r="LSI93" s="106"/>
      <c r="LSJ93" s="106"/>
      <c r="LSK93" s="106"/>
      <c r="LSL93" s="106"/>
      <c r="LSM93" s="106"/>
      <c r="LSN93" s="106"/>
      <c r="LSO93" s="106"/>
      <c r="LSP93" s="106"/>
      <c r="LSQ93" s="106"/>
      <c r="LSR93" s="106"/>
      <c r="LSS93" s="106"/>
      <c r="LST93" s="106"/>
      <c r="LSU93" s="106"/>
      <c r="LSV93" s="106"/>
      <c r="LSW93" s="106"/>
      <c r="LSX93" s="106"/>
      <c r="LSY93" s="106"/>
      <c r="LSZ93" s="106"/>
      <c r="LTA93" s="106"/>
      <c r="LTB93" s="106"/>
      <c r="LTC93" s="106"/>
      <c r="LTD93" s="106"/>
      <c r="LTE93" s="106"/>
      <c r="LTF93" s="106"/>
      <c r="LTG93" s="106"/>
      <c r="LTH93" s="106"/>
      <c r="LTI93" s="106"/>
      <c r="LTJ93" s="106"/>
      <c r="LTK93" s="106"/>
      <c r="LTL93" s="106"/>
      <c r="LTM93" s="106"/>
      <c r="LTN93" s="106"/>
      <c r="LTO93" s="106"/>
      <c r="LTP93" s="106"/>
      <c r="LTQ93" s="106"/>
      <c r="LTR93" s="106"/>
      <c r="LTS93" s="106"/>
      <c r="LTT93" s="106"/>
      <c r="LTU93" s="106"/>
      <c r="LTV93" s="106"/>
      <c r="LTW93" s="106"/>
      <c r="LTX93" s="106"/>
      <c r="LTY93" s="106"/>
      <c r="LTZ93" s="106"/>
      <c r="LUA93" s="106"/>
      <c r="LUB93" s="106"/>
      <c r="LUC93" s="106"/>
      <c r="LUD93" s="106"/>
      <c r="LUE93" s="106"/>
      <c r="LUF93" s="106"/>
      <c r="LUG93" s="106"/>
      <c r="LUH93" s="106"/>
      <c r="LUI93" s="106"/>
      <c r="LUJ93" s="106"/>
      <c r="LUK93" s="106"/>
      <c r="LUL93" s="106"/>
      <c r="LUM93" s="106"/>
      <c r="LUN93" s="106"/>
      <c r="LUO93" s="106"/>
      <c r="LUP93" s="106"/>
      <c r="LUQ93" s="106"/>
      <c r="LUR93" s="106"/>
      <c r="LUS93" s="106"/>
      <c r="LUT93" s="106"/>
      <c r="LUU93" s="106"/>
      <c r="LUV93" s="106"/>
      <c r="LUW93" s="106"/>
      <c r="LUX93" s="106"/>
      <c r="LUY93" s="106"/>
      <c r="LUZ93" s="106"/>
      <c r="LVA93" s="106"/>
      <c r="LVB93" s="106"/>
      <c r="LVC93" s="106"/>
      <c r="LVD93" s="106"/>
      <c r="LVE93" s="106"/>
      <c r="LVF93" s="106"/>
      <c r="LVG93" s="106"/>
      <c r="LVH93" s="106"/>
      <c r="LVI93" s="106"/>
      <c r="LVJ93" s="106"/>
      <c r="LVK93" s="106"/>
      <c r="LVL93" s="106"/>
      <c r="LVM93" s="106"/>
      <c r="LVN93" s="106"/>
      <c r="LVO93" s="106"/>
      <c r="LVP93" s="106"/>
      <c r="LVQ93" s="106"/>
      <c r="LVR93" s="106"/>
      <c r="LVS93" s="106"/>
      <c r="LVT93" s="106"/>
      <c r="LVU93" s="106"/>
      <c r="LVV93" s="106"/>
      <c r="LVW93" s="106"/>
      <c r="LVX93" s="106"/>
      <c r="LVY93" s="106"/>
      <c r="LVZ93" s="106"/>
      <c r="LWA93" s="106"/>
      <c r="LWB93" s="106"/>
      <c r="LWC93" s="106"/>
      <c r="LWD93" s="106"/>
      <c r="LWE93" s="106"/>
      <c r="LWF93" s="106"/>
      <c r="LWG93" s="106"/>
      <c r="LWH93" s="106"/>
      <c r="LWI93" s="106"/>
      <c r="LWJ93" s="106"/>
      <c r="LWK93" s="106"/>
      <c r="LWL93" s="106"/>
      <c r="LWM93" s="106"/>
      <c r="LWN93" s="106"/>
      <c r="LWO93" s="106"/>
      <c r="LWP93" s="106"/>
      <c r="LWQ93" s="106"/>
      <c r="LWR93" s="106"/>
      <c r="LWS93" s="106"/>
      <c r="LWT93" s="106"/>
      <c r="LWU93" s="106"/>
      <c r="LWV93" s="106"/>
      <c r="LWW93" s="106"/>
      <c r="LWX93" s="106"/>
      <c r="LWY93" s="106"/>
      <c r="LWZ93" s="106"/>
      <c r="LXA93" s="106"/>
      <c r="LXB93" s="106"/>
      <c r="LXC93" s="106"/>
      <c r="LXD93" s="106"/>
      <c r="LXE93" s="106"/>
      <c r="LXF93" s="106"/>
      <c r="LXG93" s="106"/>
      <c r="LXH93" s="106"/>
      <c r="LXI93" s="106"/>
      <c r="LXJ93" s="106"/>
      <c r="LXK93" s="106"/>
      <c r="LXL93" s="106"/>
      <c r="LXM93" s="106"/>
      <c r="LXN93" s="106"/>
      <c r="LXO93" s="106"/>
      <c r="LXP93" s="106"/>
      <c r="LXQ93" s="106"/>
      <c r="LXR93" s="106"/>
      <c r="LXS93" s="106"/>
      <c r="LXT93" s="106"/>
      <c r="LXU93" s="106"/>
      <c r="LXV93" s="106"/>
      <c r="LXW93" s="106"/>
      <c r="LXX93" s="106"/>
      <c r="LXY93" s="106"/>
      <c r="LXZ93" s="106"/>
      <c r="LYA93" s="106"/>
      <c r="LYB93" s="106"/>
      <c r="LYC93" s="106"/>
      <c r="LYD93" s="106"/>
      <c r="LYE93" s="106"/>
      <c r="LYF93" s="106"/>
      <c r="LYG93" s="106"/>
      <c r="LYH93" s="106"/>
      <c r="LYI93" s="106"/>
      <c r="LYJ93" s="106"/>
      <c r="LYK93" s="106"/>
      <c r="LYL93" s="106"/>
      <c r="LYM93" s="106"/>
      <c r="LYN93" s="106"/>
      <c r="LYO93" s="106"/>
      <c r="LYP93" s="106"/>
      <c r="LYQ93" s="106"/>
      <c r="LYR93" s="106"/>
      <c r="LYS93" s="106"/>
      <c r="LYT93" s="106"/>
      <c r="LYU93" s="106"/>
      <c r="LYV93" s="106"/>
      <c r="LYW93" s="106"/>
      <c r="LYX93" s="106"/>
      <c r="LYY93" s="106"/>
      <c r="LYZ93" s="106"/>
      <c r="LZA93" s="106"/>
      <c r="LZB93" s="106"/>
      <c r="LZC93" s="106"/>
      <c r="LZD93" s="106"/>
      <c r="LZE93" s="106"/>
      <c r="LZF93" s="106"/>
      <c r="LZG93" s="106"/>
      <c r="LZH93" s="106"/>
      <c r="LZI93" s="106"/>
      <c r="LZJ93" s="106"/>
      <c r="LZK93" s="106"/>
      <c r="LZL93" s="106"/>
      <c r="LZM93" s="106"/>
      <c r="LZN93" s="106"/>
      <c r="LZO93" s="106"/>
      <c r="LZP93" s="106"/>
      <c r="LZQ93" s="106"/>
      <c r="LZR93" s="106"/>
      <c r="LZS93" s="106"/>
      <c r="LZT93" s="106"/>
      <c r="LZU93" s="106"/>
      <c r="LZV93" s="106"/>
      <c r="LZW93" s="106"/>
      <c r="LZX93" s="106"/>
      <c r="LZY93" s="106"/>
      <c r="LZZ93" s="106"/>
      <c r="MAA93" s="106"/>
      <c r="MAB93" s="106"/>
      <c r="MAC93" s="106"/>
      <c r="MAD93" s="106"/>
      <c r="MAE93" s="106"/>
      <c r="MAF93" s="106"/>
      <c r="MAG93" s="106"/>
      <c r="MAH93" s="106"/>
      <c r="MAI93" s="106"/>
      <c r="MAJ93" s="106"/>
      <c r="MAK93" s="106"/>
      <c r="MAL93" s="106"/>
      <c r="MAM93" s="106"/>
      <c r="MAN93" s="106"/>
      <c r="MAO93" s="106"/>
      <c r="MAP93" s="106"/>
      <c r="MAQ93" s="106"/>
      <c r="MAR93" s="106"/>
      <c r="MAS93" s="106"/>
      <c r="MAT93" s="106"/>
      <c r="MAU93" s="106"/>
      <c r="MAV93" s="106"/>
      <c r="MAW93" s="106"/>
      <c r="MAX93" s="106"/>
      <c r="MAY93" s="106"/>
      <c r="MAZ93" s="106"/>
      <c r="MBA93" s="106"/>
      <c r="MBB93" s="106"/>
      <c r="MBC93" s="106"/>
      <c r="MBD93" s="106"/>
      <c r="MBE93" s="106"/>
      <c r="MBF93" s="106"/>
      <c r="MBG93" s="106"/>
      <c r="MBH93" s="106"/>
      <c r="MBI93" s="106"/>
      <c r="MBJ93" s="106"/>
      <c r="MBK93" s="106"/>
      <c r="MBL93" s="106"/>
      <c r="MBM93" s="106"/>
      <c r="MBN93" s="106"/>
      <c r="MBO93" s="106"/>
      <c r="MBP93" s="106"/>
      <c r="MBQ93" s="106"/>
      <c r="MBR93" s="106"/>
      <c r="MBS93" s="106"/>
      <c r="MBT93" s="106"/>
      <c r="MBU93" s="106"/>
      <c r="MBV93" s="106"/>
      <c r="MBW93" s="106"/>
      <c r="MBX93" s="106"/>
      <c r="MBY93" s="106"/>
      <c r="MBZ93" s="106"/>
      <c r="MCA93" s="106"/>
      <c r="MCB93" s="106"/>
      <c r="MCC93" s="106"/>
      <c r="MCD93" s="106"/>
      <c r="MCE93" s="106"/>
      <c r="MCF93" s="106"/>
      <c r="MCG93" s="106"/>
      <c r="MCH93" s="106"/>
      <c r="MCI93" s="106"/>
      <c r="MCJ93" s="106"/>
      <c r="MCK93" s="106"/>
      <c r="MCL93" s="106"/>
      <c r="MCM93" s="106"/>
      <c r="MCN93" s="106"/>
      <c r="MCO93" s="106"/>
      <c r="MCP93" s="106"/>
      <c r="MCQ93" s="106"/>
      <c r="MCR93" s="106"/>
      <c r="MCS93" s="106"/>
      <c r="MCT93" s="106"/>
      <c r="MCU93" s="106"/>
      <c r="MCV93" s="106"/>
      <c r="MCW93" s="106"/>
      <c r="MCX93" s="106"/>
      <c r="MCY93" s="106"/>
      <c r="MCZ93" s="106"/>
      <c r="MDA93" s="106"/>
      <c r="MDB93" s="106"/>
      <c r="MDC93" s="106"/>
      <c r="MDD93" s="106"/>
      <c r="MDE93" s="106"/>
      <c r="MDF93" s="106"/>
      <c r="MDG93" s="106"/>
      <c r="MDH93" s="106"/>
      <c r="MDI93" s="106"/>
      <c r="MDJ93" s="106"/>
      <c r="MDK93" s="106"/>
      <c r="MDL93" s="106"/>
      <c r="MDM93" s="106"/>
      <c r="MDN93" s="106"/>
      <c r="MDO93" s="106"/>
      <c r="MDP93" s="106"/>
      <c r="MDQ93" s="106"/>
      <c r="MDR93" s="106"/>
      <c r="MDS93" s="106"/>
      <c r="MDT93" s="106"/>
      <c r="MDU93" s="106"/>
      <c r="MDV93" s="106"/>
      <c r="MDW93" s="106"/>
      <c r="MDX93" s="106"/>
      <c r="MDY93" s="106"/>
      <c r="MDZ93" s="106"/>
      <c r="MEA93" s="106"/>
      <c r="MEB93" s="106"/>
      <c r="MEC93" s="106"/>
      <c r="MED93" s="106"/>
      <c r="MEE93" s="106"/>
      <c r="MEF93" s="106"/>
      <c r="MEG93" s="106"/>
      <c r="MEH93" s="106"/>
      <c r="MEI93" s="106"/>
      <c r="MEJ93" s="106"/>
      <c r="MEK93" s="106"/>
      <c r="MEL93" s="106"/>
      <c r="MEM93" s="106"/>
      <c r="MEN93" s="106"/>
      <c r="MEO93" s="106"/>
      <c r="MEP93" s="106"/>
      <c r="MEQ93" s="106"/>
      <c r="MER93" s="106"/>
      <c r="MES93" s="106"/>
      <c r="MET93" s="106"/>
      <c r="MEU93" s="106"/>
      <c r="MEV93" s="106"/>
      <c r="MEW93" s="106"/>
      <c r="MEX93" s="106"/>
      <c r="MEY93" s="106"/>
      <c r="MEZ93" s="106"/>
      <c r="MFA93" s="106"/>
      <c r="MFB93" s="106"/>
      <c r="MFC93" s="106"/>
      <c r="MFD93" s="106"/>
      <c r="MFE93" s="106"/>
      <c r="MFF93" s="106"/>
      <c r="MFG93" s="106"/>
      <c r="MFH93" s="106"/>
      <c r="MFI93" s="106"/>
      <c r="MFJ93" s="106"/>
      <c r="MFK93" s="106"/>
      <c r="MFL93" s="106"/>
      <c r="MFM93" s="106"/>
      <c r="MFN93" s="106"/>
      <c r="MFO93" s="106"/>
      <c r="MFP93" s="106"/>
      <c r="MFQ93" s="106"/>
      <c r="MFR93" s="106"/>
      <c r="MFS93" s="106"/>
      <c r="MFT93" s="106"/>
      <c r="MFU93" s="106"/>
      <c r="MFV93" s="106"/>
      <c r="MFW93" s="106"/>
      <c r="MFX93" s="106"/>
      <c r="MFY93" s="106"/>
      <c r="MFZ93" s="106"/>
      <c r="MGA93" s="106"/>
      <c r="MGB93" s="106"/>
      <c r="MGC93" s="106"/>
      <c r="MGD93" s="106"/>
      <c r="MGE93" s="106"/>
      <c r="MGF93" s="106"/>
      <c r="MGG93" s="106"/>
      <c r="MGH93" s="106"/>
      <c r="MGI93" s="106"/>
      <c r="MGJ93" s="106"/>
      <c r="MGK93" s="106"/>
      <c r="MGL93" s="106"/>
      <c r="MGM93" s="106"/>
      <c r="MGN93" s="106"/>
      <c r="MGO93" s="106"/>
      <c r="MGP93" s="106"/>
      <c r="MGQ93" s="106"/>
      <c r="MGR93" s="106"/>
      <c r="MGS93" s="106"/>
      <c r="MGT93" s="106"/>
      <c r="MGU93" s="106"/>
      <c r="MGV93" s="106"/>
      <c r="MGW93" s="106"/>
      <c r="MGX93" s="106"/>
      <c r="MGY93" s="106"/>
      <c r="MGZ93" s="106"/>
      <c r="MHA93" s="106"/>
      <c r="MHB93" s="106"/>
      <c r="MHC93" s="106"/>
      <c r="MHD93" s="106"/>
      <c r="MHE93" s="106"/>
      <c r="MHF93" s="106"/>
      <c r="MHG93" s="106"/>
      <c r="MHH93" s="106"/>
      <c r="MHI93" s="106"/>
      <c r="MHJ93" s="106"/>
      <c r="MHK93" s="106"/>
      <c r="MHL93" s="106"/>
      <c r="MHM93" s="106"/>
      <c r="MHN93" s="106"/>
      <c r="MHO93" s="106"/>
      <c r="MHP93" s="106"/>
      <c r="MHQ93" s="106"/>
      <c r="MHR93" s="106"/>
      <c r="MHS93" s="106"/>
      <c r="MHT93" s="106"/>
      <c r="MHU93" s="106"/>
      <c r="MHV93" s="106"/>
      <c r="MHW93" s="106"/>
      <c r="MHX93" s="106"/>
      <c r="MHY93" s="106"/>
      <c r="MHZ93" s="106"/>
      <c r="MIA93" s="106"/>
      <c r="MIB93" s="106"/>
      <c r="MIC93" s="106"/>
      <c r="MID93" s="106"/>
      <c r="MIE93" s="106"/>
      <c r="MIF93" s="106"/>
      <c r="MIG93" s="106"/>
      <c r="MIH93" s="106"/>
      <c r="MII93" s="106"/>
      <c r="MIJ93" s="106"/>
      <c r="MIK93" s="106"/>
      <c r="MIL93" s="106"/>
      <c r="MIM93" s="106"/>
      <c r="MIN93" s="106"/>
      <c r="MIO93" s="106"/>
      <c r="MIP93" s="106"/>
      <c r="MIQ93" s="106"/>
      <c r="MIR93" s="106"/>
      <c r="MIS93" s="106"/>
      <c r="MIT93" s="106"/>
      <c r="MIU93" s="106"/>
      <c r="MIV93" s="106"/>
      <c r="MIW93" s="106"/>
      <c r="MIX93" s="106"/>
      <c r="MIY93" s="106"/>
      <c r="MIZ93" s="106"/>
      <c r="MJA93" s="106"/>
      <c r="MJB93" s="106"/>
      <c r="MJC93" s="106"/>
      <c r="MJD93" s="106"/>
      <c r="MJE93" s="106"/>
      <c r="MJF93" s="106"/>
      <c r="MJG93" s="106"/>
      <c r="MJH93" s="106"/>
      <c r="MJI93" s="106"/>
      <c r="MJJ93" s="106"/>
      <c r="MJK93" s="106"/>
      <c r="MJL93" s="106"/>
      <c r="MJM93" s="106"/>
      <c r="MJN93" s="106"/>
      <c r="MJO93" s="106"/>
      <c r="MJP93" s="106"/>
      <c r="MJQ93" s="106"/>
      <c r="MJR93" s="106"/>
      <c r="MJS93" s="106"/>
      <c r="MJT93" s="106"/>
      <c r="MJU93" s="106"/>
      <c r="MJV93" s="106"/>
      <c r="MJW93" s="106"/>
      <c r="MJX93" s="106"/>
      <c r="MJY93" s="106"/>
      <c r="MJZ93" s="106"/>
      <c r="MKA93" s="106"/>
      <c r="MKB93" s="106"/>
      <c r="MKC93" s="106"/>
      <c r="MKD93" s="106"/>
      <c r="MKE93" s="106"/>
      <c r="MKF93" s="106"/>
      <c r="MKG93" s="106"/>
      <c r="MKH93" s="106"/>
      <c r="MKI93" s="106"/>
      <c r="MKJ93" s="106"/>
      <c r="MKK93" s="106"/>
      <c r="MKL93" s="106"/>
      <c r="MKM93" s="106"/>
      <c r="MKN93" s="106"/>
      <c r="MKO93" s="106"/>
      <c r="MKP93" s="106"/>
      <c r="MKQ93" s="106"/>
      <c r="MKR93" s="106"/>
      <c r="MKS93" s="106"/>
      <c r="MKT93" s="106"/>
      <c r="MKU93" s="106"/>
      <c r="MKV93" s="106"/>
      <c r="MKW93" s="106"/>
      <c r="MKX93" s="106"/>
      <c r="MKY93" s="106"/>
      <c r="MKZ93" s="106"/>
      <c r="MLA93" s="106"/>
      <c r="MLB93" s="106"/>
      <c r="MLC93" s="106"/>
      <c r="MLD93" s="106"/>
      <c r="MLE93" s="106"/>
      <c r="MLF93" s="106"/>
      <c r="MLG93" s="106"/>
      <c r="MLH93" s="106"/>
      <c r="MLI93" s="106"/>
      <c r="MLJ93" s="106"/>
      <c r="MLK93" s="106"/>
      <c r="MLL93" s="106"/>
      <c r="MLM93" s="106"/>
      <c r="MLN93" s="106"/>
      <c r="MLO93" s="106"/>
      <c r="MLP93" s="106"/>
      <c r="MLQ93" s="106"/>
      <c r="MLR93" s="106"/>
      <c r="MLS93" s="106"/>
      <c r="MLT93" s="106"/>
      <c r="MLU93" s="106"/>
      <c r="MLV93" s="106"/>
      <c r="MLW93" s="106"/>
      <c r="MLX93" s="106"/>
      <c r="MLY93" s="106"/>
      <c r="MLZ93" s="106"/>
      <c r="MMA93" s="106"/>
      <c r="MMB93" s="106"/>
      <c r="MMC93" s="106"/>
      <c r="MMD93" s="106"/>
      <c r="MME93" s="106"/>
      <c r="MMF93" s="106"/>
      <c r="MMG93" s="106"/>
      <c r="MMH93" s="106"/>
      <c r="MMI93" s="106"/>
      <c r="MMJ93" s="106"/>
      <c r="MMK93" s="106"/>
      <c r="MML93" s="106"/>
      <c r="MMM93" s="106"/>
      <c r="MMN93" s="106"/>
      <c r="MMO93" s="106"/>
      <c r="MMP93" s="106"/>
      <c r="MMQ93" s="106"/>
      <c r="MMR93" s="106"/>
      <c r="MMS93" s="106"/>
      <c r="MMT93" s="106"/>
      <c r="MMU93" s="106"/>
      <c r="MMV93" s="106"/>
      <c r="MMW93" s="106"/>
      <c r="MMX93" s="106"/>
      <c r="MMY93" s="106"/>
      <c r="MMZ93" s="106"/>
      <c r="MNA93" s="106"/>
      <c r="MNB93" s="106"/>
      <c r="MNC93" s="106"/>
      <c r="MND93" s="106"/>
      <c r="MNE93" s="106"/>
      <c r="MNF93" s="106"/>
      <c r="MNG93" s="106"/>
      <c r="MNH93" s="106"/>
      <c r="MNI93" s="106"/>
      <c r="MNJ93" s="106"/>
      <c r="MNK93" s="106"/>
      <c r="MNL93" s="106"/>
      <c r="MNM93" s="106"/>
      <c r="MNN93" s="106"/>
      <c r="MNO93" s="106"/>
      <c r="MNP93" s="106"/>
      <c r="MNQ93" s="106"/>
      <c r="MNR93" s="106"/>
      <c r="MNS93" s="106"/>
      <c r="MNT93" s="106"/>
      <c r="MNU93" s="106"/>
      <c r="MNV93" s="106"/>
      <c r="MNW93" s="106"/>
      <c r="MNX93" s="106"/>
      <c r="MNY93" s="106"/>
      <c r="MNZ93" s="106"/>
      <c r="MOA93" s="106"/>
      <c r="MOB93" s="106"/>
      <c r="MOC93" s="106"/>
      <c r="MOD93" s="106"/>
      <c r="MOE93" s="106"/>
      <c r="MOF93" s="106"/>
      <c r="MOG93" s="106"/>
      <c r="MOH93" s="106"/>
      <c r="MOI93" s="106"/>
      <c r="MOJ93" s="106"/>
      <c r="MOK93" s="106"/>
      <c r="MOL93" s="106"/>
      <c r="MOM93" s="106"/>
      <c r="MON93" s="106"/>
      <c r="MOO93" s="106"/>
      <c r="MOP93" s="106"/>
      <c r="MOQ93" s="106"/>
      <c r="MOR93" s="106"/>
      <c r="MOS93" s="106"/>
      <c r="MOT93" s="106"/>
      <c r="MOU93" s="106"/>
      <c r="MOV93" s="106"/>
      <c r="MOW93" s="106"/>
      <c r="MOX93" s="106"/>
      <c r="MOY93" s="106"/>
      <c r="MOZ93" s="106"/>
      <c r="MPA93" s="106"/>
      <c r="MPB93" s="106"/>
      <c r="MPC93" s="106"/>
      <c r="MPD93" s="106"/>
      <c r="MPE93" s="106"/>
      <c r="MPF93" s="106"/>
      <c r="MPG93" s="106"/>
      <c r="MPH93" s="106"/>
      <c r="MPI93" s="106"/>
      <c r="MPJ93" s="106"/>
      <c r="MPK93" s="106"/>
      <c r="MPL93" s="106"/>
      <c r="MPM93" s="106"/>
      <c r="MPN93" s="106"/>
      <c r="MPO93" s="106"/>
      <c r="MPP93" s="106"/>
      <c r="MPQ93" s="106"/>
      <c r="MPR93" s="106"/>
      <c r="MPS93" s="106"/>
      <c r="MPT93" s="106"/>
      <c r="MPU93" s="106"/>
      <c r="MPV93" s="106"/>
      <c r="MPW93" s="106"/>
      <c r="MPX93" s="106"/>
      <c r="MPY93" s="106"/>
      <c r="MPZ93" s="106"/>
      <c r="MQA93" s="106"/>
      <c r="MQB93" s="106"/>
      <c r="MQC93" s="106"/>
      <c r="MQD93" s="106"/>
      <c r="MQE93" s="106"/>
      <c r="MQF93" s="106"/>
      <c r="MQG93" s="106"/>
      <c r="MQH93" s="106"/>
      <c r="MQI93" s="106"/>
      <c r="MQJ93" s="106"/>
      <c r="MQK93" s="106"/>
      <c r="MQL93" s="106"/>
      <c r="MQM93" s="106"/>
      <c r="MQN93" s="106"/>
      <c r="MQO93" s="106"/>
      <c r="MQP93" s="106"/>
      <c r="MQQ93" s="106"/>
      <c r="MQR93" s="106"/>
      <c r="MQS93" s="106"/>
      <c r="MQT93" s="106"/>
      <c r="MQU93" s="106"/>
      <c r="MQV93" s="106"/>
      <c r="MQW93" s="106"/>
      <c r="MQX93" s="106"/>
      <c r="MQY93" s="106"/>
      <c r="MQZ93" s="106"/>
      <c r="MRA93" s="106"/>
      <c r="MRB93" s="106"/>
      <c r="MRC93" s="106"/>
      <c r="MRD93" s="106"/>
      <c r="MRE93" s="106"/>
      <c r="MRF93" s="106"/>
      <c r="MRG93" s="106"/>
      <c r="MRH93" s="106"/>
      <c r="MRI93" s="106"/>
      <c r="MRJ93" s="106"/>
      <c r="MRK93" s="106"/>
      <c r="MRL93" s="106"/>
      <c r="MRM93" s="106"/>
      <c r="MRN93" s="106"/>
      <c r="MRO93" s="106"/>
      <c r="MRP93" s="106"/>
      <c r="MRQ93" s="106"/>
      <c r="MRR93" s="106"/>
      <c r="MRS93" s="106"/>
      <c r="MRT93" s="106"/>
      <c r="MRU93" s="106"/>
      <c r="MRV93" s="106"/>
      <c r="MRW93" s="106"/>
      <c r="MRX93" s="106"/>
      <c r="MRY93" s="106"/>
      <c r="MRZ93" s="106"/>
      <c r="MSA93" s="106"/>
      <c r="MSB93" s="106"/>
      <c r="MSC93" s="106"/>
      <c r="MSD93" s="106"/>
      <c r="MSE93" s="106"/>
      <c r="MSF93" s="106"/>
      <c r="MSG93" s="106"/>
      <c r="MSH93" s="106"/>
      <c r="MSI93" s="106"/>
      <c r="MSJ93" s="106"/>
      <c r="MSK93" s="106"/>
      <c r="MSL93" s="106"/>
      <c r="MSM93" s="106"/>
      <c r="MSN93" s="106"/>
      <c r="MSO93" s="106"/>
      <c r="MSP93" s="106"/>
      <c r="MSQ93" s="106"/>
      <c r="MSR93" s="106"/>
      <c r="MSS93" s="106"/>
      <c r="MST93" s="106"/>
      <c r="MSU93" s="106"/>
      <c r="MSV93" s="106"/>
      <c r="MSW93" s="106"/>
      <c r="MSX93" s="106"/>
      <c r="MSY93" s="106"/>
      <c r="MSZ93" s="106"/>
      <c r="MTA93" s="106"/>
      <c r="MTB93" s="106"/>
      <c r="MTC93" s="106"/>
      <c r="MTD93" s="106"/>
      <c r="MTE93" s="106"/>
      <c r="MTF93" s="106"/>
      <c r="MTG93" s="106"/>
      <c r="MTH93" s="106"/>
      <c r="MTI93" s="106"/>
      <c r="MTJ93" s="106"/>
      <c r="MTK93" s="106"/>
      <c r="MTL93" s="106"/>
      <c r="MTM93" s="106"/>
      <c r="MTN93" s="106"/>
      <c r="MTO93" s="106"/>
      <c r="MTP93" s="106"/>
      <c r="MTQ93" s="106"/>
      <c r="MTR93" s="106"/>
      <c r="MTS93" s="106"/>
      <c r="MTT93" s="106"/>
      <c r="MTU93" s="106"/>
      <c r="MTV93" s="106"/>
      <c r="MTW93" s="106"/>
      <c r="MTX93" s="106"/>
      <c r="MTY93" s="106"/>
      <c r="MTZ93" s="106"/>
      <c r="MUA93" s="106"/>
      <c r="MUB93" s="106"/>
      <c r="MUC93" s="106"/>
      <c r="MUD93" s="106"/>
      <c r="MUE93" s="106"/>
      <c r="MUF93" s="106"/>
      <c r="MUG93" s="106"/>
      <c r="MUH93" s="106"/>
      <c r="MUI93" s="106"/>
      <c r="MUJ93" s="106"/>
      <c r="MUK93" s="106"/>
      <c r="MUL93" s="106"/>
      <c r="MUM93" s="106"/>
      <c r="MUN93" s="106"/>
      <c r="MUO93" s="106"/>
      <c r="MUP93" s="106"/>
      <c r="MUQ93" s="106"/>
      <c r="MUR93" s="106"/>
      <c r="MUS93" s="106"/>
      <c r="MUT93" s="106"/>
      <c r="MUU93" s="106"/>
      <c r="MUV93" s="106"/>
      <c r="MUW93" s="106"/>
      <c r="MUX93" s="106"/>
      <c r="MUY93" s="106"/>
      <c r="MUZ93" s="106"/>
      <c r="MVA93" s="106"/>
      <c r="MVB93" s="106"/>
      <c r="MVC93" s="106"/>
      <c r="MVD93" s="106"/>
      <c r="MVE93" s="106"/>
      <c r="MVF93" s="106"/>
      <c r="MVG93" s="106"/>
      <c r="MVH93" s="106"/>
      <c r="MVI93" s="106"/>
      <c r="MVJ93" s="106"/>
      <c r="MVK93" s="106"/>
      <c r="MVL93" s="106"/>
      <c r="MVM93" s="106"/>
      <c r="MVN93" s="106"/>
      <c r="MVO93" s="106"/>
      <c r="MVP93" s="106"/>
      <c r="MVQ93" s="106"/>
      <c r="MVR93" s="106"/>
      <c r="MVS93" s="106"/>
      <c r="MVT93" s="106"/>
      <c r="MVU93" s="106"/>
      <c r="MVV93" s="106"/>
      <c r="MVW93" s="106"/>
      <c r="MVX93" s="106"/>
      <c r="MVY93" s="106"/>
      <c r="MVZ93" s="106"/>
      <c r="MWA93" s="106"/>
      <c r="MWB93" s="106"/>
      <c r="MWC93" s="106"/>
      <c r="MWD93" s="106"/>
      <c r="MWE93" s="106"/>
      <c r="MWF93" s="106"/>
      <c r="MWG93" s="106"/>
      <c r="MWH93" s="106"/>
      <c r="MWI93" s="106"/>
      <c r="MWJ93" s="106"/>
      <c r="MWK93" s="106"/>
      <c r="MWL93" s="106"/>
      <c r="MWM93" s="106"/>
      <c r="MWN93" s="106"/>
      <c r="MWO93" s="106"/>
      <c r="MWP93" s="106"/>
      <c r="MWQ93" s="106"/>
      <c r="MWR93" s="106"/>
      <c r="MWS93" s="106"/>
      <c r="MWT93" s="106"/>
      <c r="MWU93" s="106"/>
      <c r="MWV93" s="106"/>
      <c r="MWW93" s="106"/>
      <c r="MWX93" s="106"/>
      <c r="MWY93" s="106"/>
      <c r="MWZ93" s="106"/>
      <c r="MXA93" s="106"/>
      <c r="MXB93" s="106"/>
      <c r="MXC93" s="106"/>
      <c r="MXD93" s="106"/>
      <c r="MXE93" s="106"/>
      <c r="MXF93" s="106"/>
      <c r="MXG93" s="106"/>
      <c r="MXH93" s="106"/>
      <c r="MXI93" s="106"/>
      <c r="MXJ93" s="106"/>
      <c r="MXK93" s="106"/>
      <c r="MXL93" s="106"/>
      <c r="MXM93" s="106"/>
      <c r="MXN93" s="106"/>
      <c r="MXO93" s="106"/>
      <c r="MXP93" s="106"/>
      <c r="MXQ93" s="106"/>
      <c r="MXR93" s="106"/>
      <c r="MXS93" s="106"/>
      <c r="MXT93" s="106"/>
      <c r="MXU93" s="106"/>
      <c r="MXV93" s="106"/>
      <c r="MXW93" s="106"/>
      <c r="MXX93" s="106"/>
      <c r="MXY93" s="106"/>
      <c r="MXZ93" s="106"/>
      <c r="MYA93" s="106"/>
      <c r="MYB93" s="106"/>
      <c r="MYC93" s="106"/>
      <c r="MYD93" s="106"/>
      <c r="MYE93" s="106"/>
      <c r="MYF93" s="106"/>
      <c r="MYG93" s="106"/>
      <c r="MYH93" s="106"/>
      <c r="MYI93" s="106"/>
      <c r="MYJ93" s="106"/>
      <c r="MYK93" s="106"/>
      <c r="MYL93" s="106"/>
      <c r="MYM93" s="106"/>
      <c r="MYN93" s="106"/>
      <c r="MYO93" s="106"/>
      <c r="MYP93" s="106"/>
      <c r="MYQ93" s="106"/>
      <c r="MYR93" s="106"/>
      <c r="MYS93" s="106"/>
      <c r="MYT93" s="106"/>
      <c r="MYU93" s="106"/>
      <c r="MYV93" s="106"/>
      <c r="MYW93" s="106"/>
      <c r="MYX93" s="106"/>
      <c r="MYY93" s="106"/>
      <c r="MYZ93" s="106"/>
      <c r="MZA93" s="106"/>
      <c r="MZB93" s="106"/>
      <c r="MZC93" s="106"/>
      <c r="MZD93" s="106"/>
      <c r="MZE93" s="106"/>
      <c r="MZF93" s="106"/>
      <c r="MZG93" s="106"/>
      <c r="MZH93" s="106"/>
      <c r="MZI93" s="106"/>
      <c r="MZJ93" s="106"/>
      <c r="MZK93" s="106"/>
      <c r="MZL93" s="106"/>
      <c r="MZM93" s="106"/>
      <c r="MZN93" s="106"/>
      <c r="MZO93" s="106"/>
      <c r="MZP93" s="106"/>
      <c r="MZQ93" s="106"/>
      <c r="MZR93" s="106"/>
      <c r="MZS93" s="106"/>
      <c r="MZT93" s="106"/>
      <c r="MZU93" s="106"/>
      <c r="MZV93" s="106"/>
      <c r="MZW93" s="106"/>
      <c r="MZX93" s="106"/>
      <c r="MZY93" s="106"/>
      <c r="MZZ93" s="106"/>
      <c r="NAA93" s="106"/>
      <c r="NAB93" s="106"/>
      <c r="NAC93" s="106"/>
      <c r="NAD93" s="106"/>
      <c r="NAE93" s="106"/>
      <c r="NAF93" s="106"/>
      <c r="NAG93" s="106"/>
      <c r="NAH93" s="106"/>
      <c r="NAI93" s="106"/>
      <c r="NAJ93" s="106"/>
      <c r="NAK93" s="106"/>
      <c r="NAL93" s="106"/>
      <c r="NAM93" s="106"/>
      <c r="NAN93" s="106"/>
      <c r="NAO93" s="106"/>
      <c r="NAP93" s="106"/>
      <c r="NAQ93" s="106"/>
      <c r="NAR93" s="106"/>
      <c r="NAS93" s="106"/>
      <c r="NAT93" s="106"/>
      <c r="NAU93" s="106"/>
      <c r="NAV93" s="106"/>
      <c r="NAW93" s="106"/>
      <c r="NAX93" s="106"/>
      <c r="NAY93" s="106"/>
      <c r="NAZ93" s="106"/>
      <c r="NBA93" s="106"/>
      <c r="NBB93" s="106"/>
      <c r="NBC93" s="106"/>
      <c r="NBD93" s="106"/>
      <c r="NBE93" s="106"/>
      <c r="NBF93" s="106"/>
      <c r="NBG93" s="106"/>
      <c r="NBH93" s="106"/>
      <c r="NBI93" s="106"/>
      <c r="NBJ93" s="106"/>
      <c r="NBK93" s="106"/>
      <c r="NBL93" s="106"/>
      <c r="NBM93" s="106"/>
      <c r="NBN93" s="106"/>
      <c r="NBO93" s="106"/>
      <c r="NBP93" s="106"/>
      <c r="NBQ93" s="106"/>
      <c r="NBR93" s="106"/>
      <c r="NBS93" s="106"/>
      <c r="NBT93" s="106"/>
      <c r="NBU93" s="106"/>
      <c r="NBV93" s="106"/>
      <c r="NBW93" s="106"/>
      <c r="NBX93" s="106"/>
      <c r="NBY93" s="106"/>
      <c r="NBZ93" s="106"/>
      <c r="NCA93" s="106"/>
      <c r="NCB93" s="106"/>
      <c r="NCC93" s="106"/>
      <c r="NCD93" s="106"/>
      <c r="NCE93" s="106"/>
      <c r="NCF93" s="106"/>
      <c r="NCG93" s="106"/>
      <c r="NCH93" s="106"/>
      <c r="NCI93" s="106"/>
      <c r="NCJ93" s="106"/>
      <c r="NCK93" s="106"/>
      <c r="NCL93" s="106"/>
      <c r="NCM93" s="106"/>
      <c r="NCN93" s="106"/>
      <c r="NCO93" s="106"/>
      <c r="NCP93" s="106"/>
      <c r="NCQ93" s="106"/>
      <c r="NCR93" s="106"/>
      <c r="NCS93" s="106"/>
      <c r="NCT93" s="106"/>
      <c r="NCU93" s="106"/>
      <c r="NCV93" s="106"/>
      <c r="NCW93" s="106"/>
      <c r="NCX93" s="106"/>
      <c r="NCY93" s="106"/>
      <c r="NCZ93" s="106"/>
      <c r="NDA93" s="106"/>
      <c r="NDB93" s="106"/>
      <c r="NDC93" s="106"/>
      <c r="NDD93" s="106"/>
      <c r="NDE93" s="106"/>
      <c r="NDF93" s="106"/>
      <c r="NDG93" s="106"/>
      <c r="NDH93" s="106"/>
      <c r="NDI93" s="106"/>
      <c r="NDJ93" s="106"/>
      <c r="NDK93" s="106"/>
      <c r="NDL93" s="106"/>
      <c r="NDM93" s="106"/>
      <c r="NDN93" s="106"/>
      <c r="NDO93" s="106"/>
      <c r="NDP93" s="106"/>
      <c r="NDQ93" s="106"/>
      <c r="NDR93" s="106"/>
      <c r="NDS93" s="106"/>
      <c r="NDT93" s="106"/>
      <c r="NDU93" s="106"/>
      <c r="NDV93" s="106"/>
      <c r="NDW93" s="106"/>
      <c r="NDX93" s="106"/>
      <c r="NDY93" s="106"/>
      <c r="NDZ93" s="106"/>
      <c r="NEA93" s="106"/>
      <c r="NEB93" s="106"/>
      <c r="NEC93" s="106"/>
      <c r="NED93" s="106"/>
      <c r="NEE93" s="106"/>
      <c r="NEF93" s="106"/>
      <c r="NEG93" s="106"/>
      <c r="NEH93" s="106"/>
      <c r="NEI93" s="106"/>
      <c r="NEJ93" s="106"/>
      <c r="NEK93" s="106"/>
      <c r="NEL93" s="106"/>
      <c r="NEM93" s="106"/>
      <c r="NEN93" s="106"/>
      <c r="NEO93" s="106"/>
      <c r="NEP93" s="106"/>
      <c r="NEQ93" s="106"/>
      <c r="NER93" s="106"/>
      <c r="NES93" s="106"/>
      <c r="NET93" s="106"/>
      <c r="NEU93" s="106"/>
      <c r="NEV93" s="106"/>
      <c r="NEW93" s="106"/>
      <c r="NEX93" s="106"/>
      <c r="NEY93" s="106"/>
      <c r="NEZ93" s="106"/>
      <c r="NFA93" s="106"/>
      <c r="NFB93" s="106"/>
      <c r="NFC93" s="106"/>
      <c r="NFD93" s="106"/>
      <c r="NFE93" s="106"/>
      <c r="NFF93" s="106"/>
      <c r="NFG93" s="106"/>
      <c r="NFH93" s="106"/>
      <c r="NFI93" s="106"/>
      <c r="NFJ93" s="106"/>
      <c r="NFK93" s="106"/>
      <c r="NFL93" s="106"/>
      <c r="NFM93" s="106"/>
      <c r="NFN93" s="106"/>
      <c r="NFO93" s="106"/>
      <c r="NFP93" s="106"/>
      <c r="NFQ93" s="106"/>
      <c r="NFR93" s="106"/>
      <c r="NFS93" s="106"/>
      <c r="NFT93" s="106"/>
      <c r="NFU93" s="106"/>
      <c r="NFV93" s="106"/>
      <c r="NFW93" s="106"/>
      <c r="NFX93" s="106"/>
      <c r="NFY93" s="106"/>
      <c r="NFZ93" s="106"/>
      <c r="NGA93" s="106"/>
      <c r="NGB93" s="106"/>
      <c r="NGC93" s="106"/>
      <c r="NGD93" s="106"/>
      <c r="NGE93" s="106"/>
      <c r="NGF93" s="106"/>
      <c r="NGG93" s="106"/>
      <c r="NGH93" s="106"/>
      <c r="NGI93" s="106"/>
      <c r="NGJ93" s="106"/>
      <c r="NGK93" s="106"/>
      <c r="NGL93" s="106"/>
      <c r="NGM93" s="106"/>
      <c r="NGN93" s="106"/>
      <c r="NGO93" s="106"/>
      <c r="NGP93" s="106"/>
      <c r="NGQ93" s="106"/>
      <c r="NGR93" s="106"/>
      <c r="NGS93" s="106"/>
      <c r="NGT93" s="106"/>
      <c r="NGU93" s="106"/>
      <c r="NGV93" s="106"/>
      <c r="NGW93" s="106"/>
      <c r="NGX93" s="106"/>
      <c r="NGY93" s="106"/>
      <c r="NGZ93" s="106"/>
      <c r="NHA93" s="106"/>
      <c r="NHB93" s="106"/>
      <c r="NHC93" s="106"/>
      <c r="NHD93" s="106"/>
      <c r="NHE93" s="106"/>
      <c r="NHF93" s="106"/>
      <c r="NHG93" s="106"/>
      <c r="NHH93" s="106"/>
      <c r="NHI93" s="106"/>
      <c r="NHJ93" s="106"/>
      <c r="NHK93" s="106"/>
      <c r="NHL93" s="106"/>
      <c r="NHM93" s="106"/>
      <c r="NHN93" s="106"/>
      <c r="NHO93" s="106"/>
      <c r="NHP93" s="106"/>
      <c r="NHQ93" s="106"/>
      <c r="NHR93" s="106"/>
      <c r="NHS93" s="106"/>
      <c r="NHT93" s="106"/>
      <c r="NHU93" s="106"/>
      <c r="NHV93" s="106"/>
      <c r="NHW93" s="106"/>
      <c r="NHX93" s="106"/>
      <c r="NHY93" s="106"/>
      <c r="NHZ93" s="106"/>
      <c r="NIA93" s="106"/>
      <c r="NIB93" s="106"/>
      <c r="NIC93" s="106"/>
      <c r="NID93" s="106"/>
      <c r="NIE93" s="106"/>
      <c r="NIF93" s="106"/>
      <c r="NIG93" s="106"/>
      <c r="NIH93" s="106"/>
      <c r="NII93" s="106"/>
      <c r="NIJ93" s="106"/>
      <c r="NIK93" s="106"/>
      <c r="NIL93" s="106"/>
      <c r="NIM93" s="106"/>
      <c r="NIN93" s="106"/>
      <c r="NIO93" s="106"/>
      <c r="NIP93" s="106"/>
      <c r="NIQ93" s="106"/>
      <c r="NIR93" s="106"/>
      <c r="NIS93" s="106"/>
      <c r="NIT93" s="106"/>
      <c r="NIU93" s="106"/>
      <c r="NIV93" s="106"/>
      <c r="NIW93" s="106"/>
      <c r="NIX93" s="106"/>
      <c r="NIY93" s="106"/>
      <c r="NIZ93" s="106"/>
      <c r="NJA93" s="106"/>
      <c r="NJB93" s="106"/>
      <c r="NJC93" s="106"/>
      <c r="NJD93" s="106"/>
      <c r="NJE93" s="106"/>
      <c r="NJF93" s="106"/>
      <c r="NJG93" s="106"/>
      <c r="NJH93" s="106"/>
      <c r="NJI93" s="106"/>
      <c r="NJJ93" s="106"/>
      <c r="NJK93" s="106"/>
      <c r="NJL93" s="106"/>
      <c r="NJM93" s="106"/>
      <c r="NJN93" s="106"/>
      <c r="NJO93" s="106"/>
      <c r="NJP93" s="106"/>
      <c r="NJQ93" s="106"/>
      <c r="NJR93" s="106"/>
      <c r="NJS93" s="106"/>
      <c r="NJT93" s="106"/>
      <c r="NJU93" s="106"/>
      <c r="NJV93" s="106"/>
      <c r="NJW93" s="106"/>
      <c r="NJX93" s="106"/>
      <c r="NJY93" s="106"/>
      <c r="NJZ93" s="106"/>
      <c r="NKA93" s="106"/>
      <c r="NKB93" s="106"/>
      <c r="NKC93" s="106"/>
      <c r="NKD93" s="106"/>
      <c r="NKE93" s="106"/>
      <c r="NKF93" s="106"/>
      <c r="NKG93" s="106"/>
      <c r="NKH93" s="106"/>
      <c r="NKI93" s="106"/>
      <c r="NKJ93" s="106"/>
      <c r="NKK93" s="106"/>
      <c r="NKL93" s="106"/>
      <c r="NKM93" s="106"/>
      <c r="NKN93" s="106"/>
      <c r="NKO93" s="106"/>
      <c r="NKP93" s="106"/>
      <c r="NKQ93" s="106"/>
      <c r="NKR93" s="106"/>
      <c r="NKS93" s="106"/>
      <c r="NKT93" s="106"/>
      <c r="NKU93" s="106"/>
      <c r="NKV93" s="106"/>
      <c r="NKW93" s="106"/>
      <c r="NKX93" s="106"/>
      <c r="NKY93" s="106"/>
      <c r="NKZ93" s="106"/>
      <c r="NLA93" s="106"/>
      <c r="NLB93" s="106"/>
      <c r="NLC93" s="106"/>
      <c r="NLD93" s="106"/>
      <c r="NLE93" s="106"/>
      <c r="NLF93" s="106"/>
      <c r="NLG93" s="106"/>
      <c r="NLH93" s="106"/>
      <c r="NLI93" s="106"/>
      <c r="NLJ93" s="106"/>
      <c r="NLK93" s="106"/>
      <c r="NLL93" s="106"/>
      <c r="NLM93" s="106"/>
      <c r="NLN93" s="106"/>
      <c r="NLO93" s="106"/>
      <c r="NLP93" s="106"/>
      <c r="NLQ93" s="106"/>
      <c r="NLR93" s="106"/>
      <c r="NLS93" s="106"/>
      <c r="NLT93" s="106"/>
      <c r="NLU93" s="106"/>
      <c r="NLV93" s="106"/>
      <c r="NLW93" s="106"/>
      <c r="NLX93" s="106"/>
      <c r="NLY93" s="106"/>
      <c r="NLZ93" s="106"/>
      <c r="NMA93" s="106"/>
      <c r="NMB93" s="106"/>
      <c r="NMC93" s="106"/>
      <c r="NMD93" s="106"/>
      <c r="NME93" s="106"/>
      <c r="NMF93" s="106"/>
      <c r="NMG93" s="106"/>
      <c r="NMH93" s="106"/>
      <c r="NMI93" s="106"/>
      <c r="NMJ93" s="106"/>
      <c r="NMK93" s="106"/>
      <c r="NML93" s="106"/>
      <c r="NMM93" s="106"/>
      <c r="NMN93" s="106"/>
      <c r="NMO93" s="106"/>
      <c r="NMP93" s="106"/>
      <c r="NMQ93" s="106"/>
      <c r="NMR93" s="106"/>
      <c r="NMS93" s="106"/>
      <c r="NMT93" s="106"/>
      <c r="NMU93" s="106"/>
      <c r="NMV93" s="106"/>
      <c r="NMW93" s="106"/>
      <c r="NMX93" s="106"/>
      <c r="NMY93" s="106"/>
      <c r="NMZ93" s="106"/>
      <c r="NNA93" s="106"/>
      <c r="NNB93" s="106"/>
      <c r="NNC93" s="106"/>
      <c r="NND93" s="106"/>
      <c r="NNE93" s="106"/>
      <c r="NNF93" s="106"/>
      <c r="NNG93" s="106"/>
      <c r="NNH93" s="106"/>
      <c r="NNI93" s="106"/>
      <c r="NNJ93" s="106"/>
      <c r="NNK93" s="106"/>
      <c r="NNL93" s="106"/>
      <c r="NNM93" s="106"/>
      <c r="NNN93" s="106"/>
      <c r="NNO93" s="106"/>
      <c r="NNP93" s="106"/>
      <c r="NNQ93" s="106"/>
      <c r="NNR93" s="106"/>
      <c r="NNS93" s="106"/>
      <c r="NNT93" s="106"/>
      <c r="NNU93" s="106"/>
      <c r="NNV93" s="106"/>
      <c r="NNW93" s="106"/>
      <c r="NNX93" s="106"/>
      <c r="NNY93" s="106"/>
      <c r="NNZ93" s="106"/>
      <c r="NOA93" s="106"/>
      <c r="NOB93" s="106"/>
      <c r="NOC93" s="106"/>
      <c r="NOD93" s="106"/>
      <c r="NOE93" s="106"/>
      <c r="NOF93" s="106"/>
      <c r="NOG93" s="106"/>
      <c r="NOH93" s="106"/>
      <c r="NOI93" s="106"/>
      <c r="NOJ93" s="106"/>
      <c r="NOK93" s="106"/>
      <c r="NOL93" s="106"/>
      <c r="NOM93" s="106"/>
      <c r="NON93" s="106"/>
      <c r="NOO93" s="106"/>
      <c r="NOP93" s="106"/>
      <c r="NOQ93" s="106"/>
      <c r="NOR93" s="106"/>
      <c r="NOS93" s="106"/>
      <c r="NOT93" s="106"/>
      <c r="NOU93" s="106"/>
      <c r="NOV93" s="106"/>
      <c r="NOW93" s="106"/>
      <c r="NOX93" s="106"/>
      <c r="NOY93" s="106"/>
      <c r="NOZ93" s="106"/>
      <c r="NPA93" s="106"/>
      <c r="NPB93" s="106"/>
      <c r="NPC93" s="106"/>
      <c r="NPD93" s="106"/>
      <c r="NPE93" s="106"/>
      <c r="NPF93" s="106"/>
      <c r="NPG93" s="106"/>
      <c r="NPH93" s="106"/>
      <c r="NPI93" s="106"/>
      <c r="NPJ93" s="106"/>
      <c r="NPK93" s="106"/>
      <c r="NPL93" s="106"/>
      <c r="NPM93" s="106"/>
      <c r="NPN93" s="106"/>
      <c r="NPO93" s="106"/>
      <c r="NPP93" s="106"/>
      <c r="NPQ93" s="106"/>
      <c r="NPR93" s="106"/>
      <c r="NPS93" s="106"/>
      <c r="NPT93" s="106"/>
      <c r="NPU93" s="106"/>
      <c r="NPV93" s="106"/>
      <c r="NPW93" s="106"/>
      <c r="NPX93" s="106"/>
      <c r="NPY93" s="106"/>
      <c r="NPZ93" s="106"/>
      <c r="NQA93" s="106"/>
      <c r="NQB93" s="106"/>
      <c r="NQC93" s="106"/>
      <c r="NQD93" s="106"/>
      <c r="NQE93" s="106"/>
      <c r="NQF93" s="106"/>
      <c r="NQG93" s="106"/>
      <c r="NQH93" s="106"/>
      <c r="NQI93" s="106"/>
      <c r="NQJ93" s="106"/>
      <c r="NQK93" s="106"/>
      <c r="NQL93" s="106"/>
      <c r="NQM93" s="106"/>
      <c r="NQN93" s="106"/>
      <c r="NQO93" s="106"/>
      <c r="NQP93" s="106"/>
      <c r="NQQ93" s="106"/>
      <c r="NQR93" s="106"/>
      <c r="NQS93" s="106"/>
      <c r="NQT93" s="106"/>
      <c r="NQU93" s="106"/>
      <c r="NQV93" s="106"/>
      <c r="NQW93" s="106"/>
      <c r="NQX93" s="106"/>
      <c r="NQY93" s="106"/>
      <c r="NQZ93" s="106"/>
      <c r="NRA93" s="106"/>
      <c r="NRB93" s="106"/>
      <c r="NRC93" s="106"/>
      <c r="NRD93" s="106"/>
      <c r="NRE93" s="106"/>
      <c r="NRF93" s="106"/>
      <c r="NRG93" s="106"/>
      <c r="NRH93" s="106"/>
      <c r="NRI93" s="106"/>
      <c r="NRJ93" s="106"/>
      <c r="NRK93" s="106"/>
      <c r="NRL93" s="106"/>
      <c r="NRM93" s="106"/>
      <c r="NRN93" s="106"/>
      <c r="NRO93" s="106"/>
      <c r="NRP93" s="106"/>
      <c r="NRQ93" s="106"/>
      <c r="NRR93" s="106"/>
      <c r="NRS93" s="106"/>
      <c r="NRT93" s="106"/>
      <c r="NRU93" s="106"/>
      <c r="NRV93" s="106"/>
      <c r="NRW93" s="106"/>
      <c r="NRX93" s="106"/>
      <c r="NRY93" s="106"/>
      <c r="NRZ93" s="106"/>
      <c r="NSA93" s="106"/>
      <c r="NSB93" s="106"/>
      <c r="NSC93" s="106"/>
      <c r="NSD93" s="106"/>
      <c r="NSE93" s="106"/>
      <c r="NSF93" s="106"/>
      <c r="NSG93" s="106"/>
      <c r="NSH93" s="106"/>
      <c r="NSI93" s="106"/>
      <c r="NSJ93" s="106"/>
      <c r="NSK93" s="106"/>
      <c r="NSL93" s="106"/>
      <c r="NSM93" s="106"/>
      <c r="NSN93" s="106"/>
      <c r="NSO93" s="106"/>
      <c r="NSP93" s="106"/>
      <c r="NSQ93" s="106"/>
      <c r="NSR93" s="106"/>
      <c r="NSS93" s="106"/>
      <c r="NST93" s="106"/>
      <c r="NSU93" s="106"/>
      <c r="NSV93" s="106"/>
      <c r="NSW93" s="106"/>
      <c r="NSX93" s="106"/>
      <c r="NSY93" s="106"/>
      <c r="NSZ93" s="106"/>
      <c r="NTA93" s="106"/>
      <c r="NTB93" s="106"/>
      <c r="NTC93" s="106"/>
      <c r="NTD93" s="106"/>
      <c r="NTE93" s="106"/>
      <c r="NTF93" s="106"/>
      <c r="NTG93" s="106"/>
      <c r="NTH93" s="106"/>
      <c r="NTI93" s="106"/>
      <c r="NTJ93" s="106"/>
      <c r="NTK93" s="106"/>
      <c r="NTL93" s="106"/>
      <c r="NTM93" s="106"/>
      <c r="NTN93" s="106"/>
      <c r="NTO93" s="106"/>
      <c r="NTP93" s="106"/>
      <c r="NTQ93" s="106"/>
      <c r="NTR93" s="106"/>
      <c r="NTS93" s="106"/>
      <c r="NTT93" s="106"/>
      <c r="NTU93" s="106"/>
      <c r="NTV93" s="106"/>
      <c r="NTW93" s="106"/>
      <c r="NTX93" s="106"/>
      <c r="NTY93" s="106"/>
      <c r="NTZ93" s="106"/>
      <c r="NUA93" s="106"/>
      <c r="NUB93" s="106"/>
      <c r="NUC93" s="106"/>
      <c r="NUD93" s="106"/>
      <c r="NUE93" s="106"/>
      <c r="NUF93" s="106"/>
      <c r="NUG93" s="106"/>
      <c r="NUH93" s="106"/>
      <c r="NUI93" s="106"/>
      <c r="NUJ93" s="106"/>
      <c r="NUK93" s="106"/>
      <c r="NUL93" s="106"/>
      <c r="NUM93" s="106"/>
      <c r="NUN93" s="106"/>
      <c r="NUO93" s="106"/>
      <c r="NUP93" s="106"/>
      <c r="NUQ93" s="106"/>
      <c r="NUR93" s="106"/>
      <c r="NUS93" s="106"/>
      <c r="NUT93" s="106"/>
      <c r="NUU93" s="106"/>
      <c r="NUV93" s="106"/>
      <c r="NUW93" s="106"/>
      <c r="NUX93" s="106"/>
      <c r="NUY93" s="106"/>
      <c r="NUZ93" s="106"/>
      <c r="NVA93" s="106"/>
      <c r="NVB93" s="106"/>
      <c r="NVC93" s="106"/>
      <c r="NVD93" s="106"/>
      <c r="NVE93" s="106"/>
      <c r="NVF93" s="106"/>
      <c r="NVG93" s="106"/>
      <c r="NVH93" s="106"/>
      <c r="NVI93" s="106"/>
      <c r="NVJ93" s="106"/>
      <c r="NVK93" s="106"/>
      <c r="NVL93" s="106"/>
      <c r="NVM93" s="106"/>
      <c r="NVN93" s="106"/>
      <c r="NVO93" s="106"/>
      <c r="NVP93" s="106"/>
      <c r="NVQ93" s="106"/>
      <c r="NVR93" s="106"/>
      <c r="NVS93" s="106"/>
      <c r="NVT93" s="106"/>
      <c r="NVU93" s="106"/>
      <c r="NVV93" s="106"/>
      <c r="NVW93" s="106"/>
      <c r="NVX93" s="106"/>
      <c r="NVY93" s="106"/>
      <c r="NVZ93" s="106"/>
      <c r="NWA93" s="106"/>
      <c r="NWB93" s="106"/>
      <c r="NWC93" s="106"/>
      <c r="NWD93" s="106"/>
      <c r="NWE93" s="106"/>
      <c r="NWF93" s="106"/>
      <c r="NWG93" s="106"/>
      <c r="NWH93" s="106"/>
      <c r="NWI93" s="106"/>
      <c r="NWJ93" s="106"/>
      <c r="NWK93" s="106"/>
      <c r="NWL93" s="106"/>
      <c r="NWM93" s="106"/>
      <c r="NWN93" s="106"/>
      <c r="NWO93" s="106"/>
      <c r="NWP93" s="106"/>
      <c r="NWQ93" s="106"/>
      <c r="NWR93" s="106"/>
      <c r="NWS93" s="106"/>
      <c r="NWT93" s="106"/>
      <c r="NWU93" s="106"/>
      <c r="NWV93" s="106"/>
      <c r="NWW93" s="106"/>
      <c r="NWX93" s="106"/>
      <c r="NWY93" s="106"/>
      <c r="NWZ93" s="106"/>
      <c r="NXA93" s="106"/>
      <c r="NXB93" s="106"/>
      <c r="NXC93" s="106"/>
      <c r="NXD93" s="106"/>
      <c r="NXE93" s="106"/>
      <c r="NXF93" s="106"/>
      <c r="NXG93" s="106"/>
      <c r="NXH93" s="106"/>
      <c r="NXI93" s="106"/>
      <c r="NXJ93" s="106"/>
      <c r="NXK93" s="106"/>
      <c r="NXL93" s="106"/>
      <c r="NXM93" s="106"/>
      <c r="NXN93" s="106"/>
      <c r="NXO93" s="106"/>
      <c r="NXP93" s="106"/>
      <c r="NXQ93" s="106"/>
      <c r="NXR93" s="106"/>
      <c r="NXS93" s="106"/>
      <c r="NXT93" s="106"/>
      <c r="NXU93" s="106"/>
      <c r="NXV93" s="106"/>
      <c r="NXW93" s="106"/>
      <c r="NXX93" s="106"/>
      <c r="NXY93" s="106"/>
      <c r="NXZ93" s="106"/>
      <c r="NYA93" s="106"/>
      <c r="NYB93" s="106"/>
      <c r="NYC93" s="106"/>
      <c r="NYD93" s="106"/>
      <c r="NYE93" s="106"/>
      <c r="NYF93" s="106"/>
      <c r="NYG93" s="106"/>
      <c r="NYH93" s="106"/>
      <c r="NYI93" s="106"/>
      <c r="NYJ93" s="106"/>
      <c r="NYK93" s="106"/>
      <c r="NYL93" s="106"/>
      <c r="NYM93" s="106"/>
      <c r="NYN93" s="106"/>
      <c r="NYO93" s="106"/>
      <c r="NYP93" s="106"/>
      <c r="NYQ93" s="106"/>
      <c r="NYR93" s="106"/>
      <c r="NYS93" s="106"/>
      <c r="NYT93" s="106"/>
      <c r="NYU93" s="106"/>
      <c r="NYV93" s="106"/>
      <c r="NYW93" s="106"/>
      <c r="NYX93" s="106"/>
      <c r="NYY93" s="106"/>
      <c r="NYZ93" s="106"/>
      <c r="NZA93" s="106"/>
      <c r="NZB93" s="106"/>
      <c r="NZC93" s="106"/>
      <c r="NZD93" s="106"/>
      <c r="NZE93" s="106"/>
      <c r="NZF93" s="106"/>
      <c r="NZG93" s="106"/>
      <c r="NZH93" s="106"/>
      <c r="NZI93" s="106"/>
      <c r="NZJ93" s="106"/>
      <c r="NZK93" s="106"/>
      <c r="NZL93" s="106"/>
      <c r="NZM93" s="106"/>
      <c r="NZN93" s="106"/>
      <c r="NZO93" s="106"/>
      <c r="NZP93" s="106"/>
      <c r="NZQ93" s="106"/>
      <c r="NZR93" s="106"/>
      <c r="NZS93" s="106"/>
      <c r="NZT93" s="106"/>
      <c r="NZU93" s="106"/>
      <c r="NZV93" s="106"/>
      <c r="NZW93" s="106"/>
      <c r="NZX93" s="106"/>
      <c r="NZY93" s="106"/>
      <c r="NZZ93" s="106"/>
      <c r="OAA93" s="106"/>
      <c r="OAB93" s="106"/>
      <c r="OAC93" s="106"/>
      <c r="OAD93" s="106"/>
      <c r="OAE93" s="106"/>
      <c r="OAF93" s="106"/>
      <c r="OAG93" s="106"/>
      <c r="OAH93" s="106"/>
      <c r="OAI93" s="106"/>
      <c r="OAJ93" s="106"/>
      <c r="OAK93" s="106"/>
      <c r="OAL93" s="106"/>
      <c r="OAM93" s="106"/>
      <c r="OAN93" s="106"/>
      <c r="OAO93" s="106"/>
      <c r="OAP93" s="106"/>
      <c r="OAQ93" s="106"/>
      <c r="OAR93" s="106"/>
      <c r="OAS93" s="106"/>
      <c r="OAT93" s="106"/>
      <c r="OAU93" s="106"/>
      <c r="OAV93" s="106"/>
      <c r="OAW93" s="106"/>
      <c r="OAX93" s="106"/>
      <c r="OAY93" s="106"/>
      <c r="OAZ93" s="106"/>
      <c r="OBA93" s="106"/>
      <c r="OBB93" s="106"/>
      <c r="OBC93" s="106"/>
      <c r="OBD93" s="106"/>
      <c r="OBE93" s="106"/>
      <c r="OBF93" s="106"/>
      <c r="OBG93" s="106"/>
      <c r="OBH93" s="106"/>
      <c r="OBI93" s="106"/>
      <c r="OBJ93" s="106"/>
      <c r="OBK93" s="106"/>
      <c r="OBL93" s="106"/>
      <c r="OBM93" s="106"/>
      <c r="OBN93" s="106"/>
      <c r="OBO93" s="106"/>
      <c r="OBP93" s="106"/>
      <c r="OBQ93" s="106"/>
      <c r="OBR93" s="106"/>
      <c r="OBS93" s="106"/>
      <c r="OBT93" s="106"/>
      <c r="OBU93" s="106"/>
      <c r="OBV93" s="106"/>
      <c r="OBW93" s="106"/>
      <c r="OBX93" s="106"/>
      <c r="OBY93" s="106"/>
      <c r="OBZ93" s="106"/>
      <c r="OCA93" s="106"/>
      <c r="OCB93" s="106"/>
      <c r="OCC93" s="106"/>
      <c r="OCD93" s="106"/>
      <c r="OCE93" s="106"/>
      <c r="OCF93" s="106"/>
      <c r="OCG93" s="106"/>
      <c r="OCH93" s="106"/>
      <c r="OCI93" s="106"/>
      <c r="OCJ93" s="106"/>
      <c r="OCK93" s="106"/>
      <c r="OCL93" s="106"/>
      <c r="OCM93" s="106"/>
      <c r="OCN93" s="106"/>
      <c r="OCO93" s="106"/>
      <c r="OCP93" s="106"/>
      <c r="OCQ93" s="106"/>
      <c r="OCR93" s="106"/>
      <c r="OCS93" s="106"/>
      <c r="OCT93" s="106"/>
      <c r="OCU93" s="106"/>
      <c r="OCV93" s="106"/>
      <c r="OCW93" s="106"/>
      <c r="OCX93" s="106"/>
      <c r="OCY93" s="106"/>
      <c r="OCZ93" s="106"/>
      <c r="ODA93" s="106"/>
      <c r="ODB93" s="106"/>
      <c r="ODC93" s="106"/>
      <c r="ODD93" s="106"/>
      <c r="ODE93" s="106"/>
      <c r="ODF93" s="106"/>
      <c r="ODG93" s="106"/>
      <c r="ODH93" s="106"/>
      <c r="ODI93" s="106"/>
      <c r="ODJ93" s="106"/>
      <c r="ODK93" s="106"/>
      <c r="ODL93" s="106"/>
      <c r="ODM93" s="106"/>
      <c r="ODN93" s="106"/>
      <c r="ODO93" s="106"/>
      <c r="ODP93" s="106"/>
      <c r="ODQ93" s="106"/>
      <c r="ODR93" s="106"/>
      <c r="ODS93" s="106"/>
      <c r="ODT93" s="106"/>
      <c r="ODU93" s="106"/>
      <c r="ODV93" s="106"/>
      <c r="ODW93" s="106"/>
      <c r="ODX93" s="106"/>
      <c r="ODY93" s="106"/>
      <c r="ODZ93" s="106"/>
      <c r="OEA93" s="106"/>
      <c r="OEB93" s="106"/>
      <c r="OEC93" s="106"/>
      <c r="OED93" s="106"/>
      <c r="OEE93" s="106"/>
      <c r="OEF93" s="106"/>
      <c r="OEG93" s="106"/>
      <c r="OEH93" s="106"/>
      <c r="OEI93" s="106"/>
      <c r="OEJ93" s="106"/>
      <c r="OEK93" s="106"/>
      <c r="OEL93" s="106"/>
      <c r="OEM93" s="106"/>
      <c r="OEN93" s="106"/>
      <c r="OEO93" s="106"/>
      <c r="OEP93" s="106"/>
      <c r="OEQ93" s="106"/>
      <c r="OER93" s="106"/>
      <c r="OES93" s="106"/>
      <c r="OET93" s="106"/>
      <c r="OEU93" s="106"/>
      <c r="OEV93" s="106"/>
      <c r="OEW93" s="106"/>
      <c r="OEX93" s="106"/>
      <c r="OEY93" s="106"/>
      <c r="OEZ93" s="106"/>
      <c r="OFA93" s="106"/>
      <c r="OFB93" s="106"/>
      <c r="OFC93" s="106"/>
      <c r="OFD93" s="106"/>
      <c r="OFE93" s="106"/>
      <c r="OFF93" s="106"/>
      <c r="OFG93" s="106"/>
      <c r="OFH93" s="106"/>
      <c r="OFI93" s="106"/>
      <c r="OFJ93" s="106"/>
      <c r="OFK93" s="106"/>
      <c r="OFL93" s="106"/>
      <c r="OFM93" s="106"/>
      <c r="OFN93" s="106"/>
      <c r="OFO93" s="106"/>
      <c r="OFP93" s="106"/>
      <c r="OFQ93" s="106"/>
      <c r="OFR93" s="106"/>
      <c r="OFS93" s="106"/>
      <c r="OFT93" s="106"/>
      <c r="OFU93" s="106"/>
      <c r="OFV93" s="106"/>
      <c r="OFW93" s="106"/>
      <c r="OFX93" s="106"/>
      <c r="OFY93" s="106"/>
      <c r="OFZ93" s="106"/>
      <c r="OGA93" s="106"/>
      <c r="OGB93" s="106"/>
      <c r="OGC93" s="106"/>
      <c r="OGD93" s="106"/>
      <c r="OGE93" s="106"/>
      <c r="OGF93" s="106"/>
      <c r="OGG93" s="106"/>
      <c r="OGH93" s="106"/>
      <c r="OGI93" s="106"/>
      <c r="OGJ93" s="106"/>
      <c r="OGK93" s="106"/>
      <c r="OGL93" s="106"/>
      <c r="OGM93" s="106"/>
      <c r="OGN93" s="106"/>
      <c r="OGO93" s="106"/>
      <c r="OGP93" s="106"/>
      <c r="OGQ93" s="106"/>
      <c r="OGR93" s="106"/>
      <c r="OGS93" s="106"/>
      <c r="OGT93" s="106"/>
      <c r="OGU93" s="106"/>
      <c r="OGV93" s="106"/>
      <c r="OGW93" s="106"/>
      <c r="OGX93" s="106"/>
      <c r="OGY93" s="106"/>
      <c r="OGZ93" s="106"/>
      <c r="OHA93" s="106"/>
      <c r="OHB93" s="106"/>
      <c r="OHC93" s="106"/>
      <c r="OHD93" s="106"/>
      <c r="OHE93" s="106"/>
      <c r="OHF93" s="106"/>
      <c r="OHG93" s="106"/>
      <c r="OHH93" s="106"/>
      <c r="OHI93" s="106"/>
      <c r="OHJ93" s="106"/>
      <c r="OHK93" s="106"/>
      <c r="OHL93" s="106"/>
      <c r="OHM93" s="106"/>
      <c r="OHN93" s="106"/>
      <c r="OHO93" s="106"/>
      <c r="OHP93" s="106"/>
      <c r="OHQ93" s="106"/>
      <c r="OHR93" s="106"/>
      <c r="OHS93" s="106"/>
      <c r="OHT93" s="106"/>
      <c r="OHU93" s="106"/>
      <c r="OHV93" s="106"/>
      <c r="OHW93" s="106"/>
      <c r="OHX93" s="106"/>
      <c r="OHY93" s="106"/>
      <c r="OHZ93" s="106"/>
      <c r="OIA93" s="106"/>
      <c r="OIB93" s="106"/>
      <c r="OIC93" s="106"/>
      <c r="OID93" s="106"/>
      <c r="OIE93" s="106"/>
      <c r="OIF93" s="106"/>
      <c r="OIG93" s="106"/>
      <c r="OIH93" s="106"/>
      <c r="OII93" s="106"/>
      <c r="OIJ93" s="106"/>
      <c r="OIK93" s="106"/>
      <c r="OIL93" s="106"/>
      <c r="OIM93" s="106"/>
      <c r="OIN93" s="106"/>
      <c r="OIO93" s="106"/>
      <c r="OIP93" s="106"/>
      <c r="OIQ93" s="106"/>
      <c r="OIR93" s="106"/>
      <c r="OIS93" s="106"/>
      <c r="OIT93" s="106"/>
      <c r="OIU93" s="106"/>
      <c r="OIV93" s="106"/>
      <c r="OIW93" s="106"/>
      <c r="OIX93" s="106"/>
      <c r="OIY93" s="106"/>
      <c r="OIZ93" s="106"/>
      <c r="OJA93" s="106"/>
      <c r="OJB93" s="106"/>
      <c r="OJC93" s="106"/>
      <c r="OJD93" s="106"/>
      <c r="OJE93" s="106"/>
      <c r="OJF93" s="106"/>
      <c r="OJG93" s="106"/>
      <c r="OJH93" s="106"/>
      <c r="OJI93" s="106"/>
      <c r="OJJ93" s="106"/>
      <c r="OJK93" s="106"/>
      <c r="OJL93" s="106"/>
      <c r="OJM93" s="106"/>
      <c r="OJN93" s="106"/>
      <c r="OJO93" s="106"/>
      <c r="OJP93" s="106"/>
      <c r="OJQ93" s="106"/>
      <c r="OJR93" s="106"/>
      <c r="OJS93" s="106"/>
      <c r="OJT93" s="106"/>
      <c r="OJU93" s="106"/>
      <c r="OJV93" s="106"/>
      <c r="OJW93" s="106"/>
      <c r="OJX93" s="106"/>
      <c r="OJY93" s="106"/>
      <c r="OJZ93" s="106"/>
      <c r="OKA93" s="106"/>
      <c r="OKB93" s="106"/>
      <c r="OKC93" s="106"/>
      <c r="OKD93" s="106"/>
      <c r="OKE93" s="106"/>
      <c r="OKF93" s="106"/>
      <c r="OKG93" s="106"/>
      <c r="OKH93" s="106"/>
      <c r="OKI93" s="106"/>
      <c r="OKJ93" s="106"/>
      <c r="OKK93" s="106"/>
      <c r="OKL93" s="106"/>
      <c r="OKM93" s="106"/>
      <c r="OKN93" s="106"/>
      <c r="OKO93" s="106"/>
      <c r="OKP93" s="106"/>
      <c r="OKQ93" s="106"/>
      <c r="OKR93" s="106"/>
      <c r="OKS93" s="106"/>
      <c r="OKT93" s="106"/>
      <c r="OKU93" s="106"/>
      <c r="OKV93" s="106"/>
      <c r="OKW93" s="106"/>
      <c r="OKX93" s="106"/>
      <c r="OKY93" s="106"/>
      <c r="OKZ93" s="106"/>
      <c r="OLA93" s="106"/>
      <c r="OLB93" s="106"/>
      <c r="OLC93" s="106"/>
      <c r="OLD93" s="106"/>
      <c r="OLE93" s="106"/>
      <c r="OLF93" s="106"/>
      <c r="OLG93" s="106"/>
      <c r="OLH93" s="106"/>
      <c r="OLI93" s="106"/>
      <c r="OLJ93" s="106"/>
      <c r="OLK93" s="106"/>
      <c r="OLL93" s="106"/>
      <c r="OLM93" s="106"/>
      <c r="OLN93" s="106"/>
      <c r="OLO93" s="106"/>
      <c r="OLP93" s="106"/>
      <c r="OLQ93" s="106"/>
      <c r="OLR93" s="106"/>
      <c r="OLS93" s="106"/>
      <c r="OLT93" s="106"/>
      <c r="OLU93" s="106"/>
      <c r="OLV93" s="106"/>
      <c r="OLW93" s="106"/>
      <c r="OLX93" s="106"/>
      <c r="OLY93" s="106"/>
      <c r="OLZ93" s="106"/>
      <c r="OMA93" s="106"/>
      <c r="OMB93" s="106"/>
      <c r="OMC93" s="106"/>
      <c r="OMD93" s="106"/>
      <c r="OME93" s="106"/>
      <c r="OMF93" s="106"/>
      <c r="OMG93" s="106"/>
      <c r="OMH93" s="106"/>
      <c r="OMI93" s="106"/>
      <c r="OMJ93" s="106"/>
      <c r="OMK93" s="106"/>
      <c r="OML93" s="106"/>
      <c r="OMM93" s="106"/>
      <c r="OMN93" s="106"/>
      <c r="OMO93" s="106"/>
      <c r="OMP93" s="106"/>
      <c r="OMQ93" s="106"/>
      <c r="OMR93" s="106"/>
      <c r="OMS93" s="106"/>
      <c r="OMT93" s="106"/>
      <c r="OMU93" s="106"/>
      <c r="OMV93" s="106"/>
      <c r="OMW93" s="106"/>
      <c r="OMX93" s="106"/>
      <c r="OMY93" s="106"/>
      <c r="OMZ93" s="106"/>
      <c r="ONA93" s="106"/>
      <c r="ONB93" s="106"/>
      <c r="ONC93" s="106"/>
      <c r="OND93" s="106"/>
      <c r="ONE93" s="106"/>
      <c r="ONF93" s="106"/>
      <c r="ONG93" s="106"/>
      <c r="ONH93" s="106"/>
      <c r="ONI93" s="106"/>
      <c r="ONJ93" s="106"/>
      <c r="ONK93" s="106"/>
      <c r="ONL93" s="106"/>
      <c r="ONM93" s="106"/>
      <c r="ONN93" s="106"/>
      <c r="ONO93" s="106"/>
      <c r="ONP93" s="106"/>
      <c r="ONQ93" s="106"/>
      <c r="ONR93" s="106"/>
      <c r="ONS93" s="106"/>
      <c r="ONT93" s="106"/>
      <c r="ONU93" s="106"/>
      <c r="ONV93" s="106"/>
      <c r="ONW93" s="106"/>
      <c r="ONX93" s="106"/>
      <c r="ONY93" s="106"/>
      <c r="ONZ93" s="106"/>
      <c r="OOA93" s="106"/>
      <c r="OOB93" s="106"/>
      <c r="OOC93" s="106"/>
      <c r="OOD93" s="106"/>
      <c r="OOE93" s="106"/>
      <c r="OOF93" s="106"/>
      <c r="OOG93" s="106"/>
      <c r="OOH93" s="106"/>
      <c r="OOI93" s="106"/>
      <c r="OOJ93" s="106"/>
      <c r="OOK93" s="106"/>
      <c r="OOL93" s="106"/>
      <c r="OOM93" s="106"/>
      <c r="OON93" s="106"/>
      <c r="OOO93" s="106"/>
      <c r="OOP93" s="106"/>
      <c r="OOQ93" s="106"/>
      <c r="OOR93" s="106"/>
      <c r="OOS93" s="106"/>
      <c r="OOT93" s="106"/>
      <c r="OOU93" s="106"/>
      <c r="OOV93" s="106"/>
      <c r="OOW93" s="106"/>
      <c r="OOX93" s="106"/>
      <c r="OOY93" s="106"/>
      <c r="OOZ93" s="106"/>
      <c r="OPA93" s="106"/>
      <c r="OPB93" s="106"/>
      <c r="OPC93" s="106"/>
      <c r="OPD93" s="106"/>
      <c r="OPE93" s="106"/>
      <c r="OPF93" s="106"/>
      <c r="OPG93" s="106"/>
      <c r="OPH93" s="106"/>
      <c r="OPI93" s="106"/>
      <c r="OPJ93" s="106"/>
      <c r="OPK93" s="106"/>
      <c r="OPL93" s="106"/>
      <c r="OPM93" s="106"/>
      <c r="OPN93" s="106"/>
      <c r="OPO93" s="106"/>
      <c r="OPP93" s="106"/>
      <c r="OPQ93" s="106"/>
      <c r="OPR93" s="106"/>
      <c r="OPS93" s="106"/>
      <c r="OPT93" s="106"/>
      <c r="OPU93" s="106"/>
      <c r="OPV93" s="106"/>
      <c r="OPW93" s="106"/>
      <c r="OPX93" s="106"/>
      <c r="OPY93" s="106"/>
      <c r="OPZ93" s="106"/>
      <c r="OQA93" s="106"/>
      <c r="OQB93" s="106"/>
      <c r="OQC93" s="106"/>
      <c r="OQD93" s="106"/>
      <c r="OQE93" s="106"/>
      <c r="OQF93" s="106"/>
      <c r="OQG93" s="106"/>
      <c r="OQH93" s="106"/>
      <c r="OQI93" s="106"/>
      <c r="OQJ93" s="106"/>
      <c r="OQK93" s="106"/>
      <c r="OQL93" s="106"/>
      <c r="OQM93" s="106"/>
      <c r="OQN93" s="106"/>
      <c r="OQO93" s="106"/>
      <c r="OQP93" s="106"/>
      <c r="OQQ93" s="106"/>
      <c r="OQR93" s="106"/>
      <c r="OQS93" s="106"/>
      <c r="OQT93" s="106"/>
      <c r="OQU93" s="106"/>
      <c r="OQV93" s="106"/>
      <c r="OQW93" s="106"/>
      <c r="OQX93" s="106"/>
      <c r="OQY93" s="106"/>
      <c r="OQZ93" s="106"/>
      <c r="ORA93" s="106"/>
      <c r="ORB93" s="106"/>
      <c r="ORC93" s="106"/>
      <c r="ORD93" s="106"/>
      <c r="ORE93" s="106"/>
      <c r="ORF93" s="106"/>
      <c r="ORG93" s="106"/>
      <c r="ORH93" s="106"/>
      <c r="ORI93" s="106"/>
      <c r="ORJ93" s="106"/>
      <c r="ORK93" s="106"/>
      <c r="ORL93" s="106"/>
      <c r="ORM93" s="106"/>
      <c r="ORN93" s="106"/>
      <c r="ORO93" s="106"/>
      <c r="ORP93" s="106"/>
      <c r="ORQ93" s="106"/>
      <c r="ORR93" s="106"/>
      <c r="ORS93" s="106"/>
      <c r="ORT93" s="106"/>
      <c r="ORU93" s="106"/>
      <c r="ORV93" s="106"/>
      <c r="ORW93" s="106"/>
      <c r="ORX93" s="106"/>
      <c r="ORY93" s="106"/>
      <c r="ORZ93" s="106"/>
      <c r="OSA93" s="106"/>
      <c r="OSB93" s="106"/>
      <c r="OSC93" s="106"/>
      <c r="OSD93" s="106"/>
      <c r="OSE93" s="106"/>
      <c r="OSF93" s="106"/>
      <c r="OSG93" s="106"/>
      <c r="OSH93" s="106"/>
      <c r="OSI93" s="106"/>
      <c r="OSJ93" s="106"/>
      <c r="OSK93" s="106"/>
      <c r="OSL93" s="106"/>
      <c r="OSM93" s="106"/>
      <c r="OSN93" s="106"/>
      <c r="OSO93" s="106"/>
      <c r="OSP93" s="106"/>
      <c r="OSQ93" s="106"/>
      <c r="OSR93" s="106"/>
      <c r="OSS93" s="106"/>
      <c r="OST93" s="106"/>
      <c r="OSU93" s="106"/>
      <c r="OSV93" s="106"/>
      <c r="OSW93" s="106"/>
      <c r="OSX93" s="106"/>
      <c r="OSY93" s="106"/>
      <c r="OSZ93" s="106"/>
      <c r="OTA93" s="106"/>
      <c r="OTB93" s="106"/>
      <c r="OTC93" s="106"/>
      <c r="OTD93" s="106"/>
      <c r="OTE93" s="106"/>
      <c r="OTF93" s="106"/>
      <c r="OTG93" s="106"/>
      <c r="OTH93" s="106"/>
      <c r="OTI93" s="106"/>
      <c r="OTJ93" s="106"/>
      <c r="OTK93" s="106"/>
      <c r="OTL93" s="106"/>
      <c r="OTM93" s="106"/>
      <c r="OTN93" s="106"/>
      <c r="OTO93" s="106"/>
      <c r="OTP93" s="106"/>
      <c r="OTQ93" s="106"/>
      <c r="OTR93" s="106"/>
      <c r="OTS93" s="106"/>
      <c r="OTT93" s="106"/>
      <c r="OTU93" s="106"/>
      <c r="OTV93" s="106"/>
      <c r="OTW93" s="106"/>
      <c r="OTX93" s="106"/>
      <c r="OTY93" s="106"/>
      <c r="OTZ93" s="106"/>
      <c r="OUA93" s="106"/>
      <c r="OUB93" s="106"/>
      <c r="OUC93" s="106"/>
      <c r="OUD93" s="106"/>
      <c r="OUE93" s="106"/>
      <c r="OUF93" s="106"/>
      <c r="OUG93" s="106"/>
      <c r="OUH93" s="106"/>
      <c r="OUI93" s="106"/>
      <c r="OUJ93" s="106"/>
      <c r="OUK93" s="106"/>
      <c r="OUL93" s="106"/>
      <c r="OUM93" s="106"/>
      <c r="OUN93" s="106"/>
      <c r="OUO93" s="106"/>
      <c r="OUP93" s="106"/>
      <c r="OUQ93" s="106"/>
      <c r="OUR93" s="106"/>
      <c r="OUS93" s="106"/>
      <c r="OUT93" s="106"/>
      <c r="OUU93" s="106"/>
      <c r="OUV93" s="106"/>
      <c r="OUW93" s="106"/>
      <c r="OUX93" s="106"/>
      <c r="OUY93" s="106"/>
      <c r="OUZ93" s="106"/>
      <c r="OVA93" s="106"/>
      <c r="OVB93" s="106"/>
      <c r="OVC93" s="106"/>
      <c r="OVD93" s="106"/>
      <c r="OVE93" s="106"/>
      <c r="OVF93" s="106"/>
      <c r="OVG93" s="106"/>
      <c r="OVH93" s="106"/>
      <c r="OVI93" s="106"/>
      <c r="OVJ93" s="106"/>
      <c r="OVK93" s="106"/>
      <c r="OVL93" s="106"/>
      <c r="OVM93" s="106"/>
      <c r="OVN93" s="106"/>
      <c r="OVO93" s="106"/>
      <c r="OVP93" s="106"/>
      <c r="OVQ93" s="106"/>
      <c r="OVR93" s="106"/>
      <c r="OVS93" s="106"/>
      <c r="OVT93" s="106"/>
      <c r="OVU93" s="106"/>
      <c r="OVV93" s="106"/>
      <c r="OVW93" s="106"/>
      <c r="OVX93" s="106"/>
      <c r="OVY93" s="106"/>
      <c r="OVZ93" s="106"/>
      <c r="OWA93" s="106"/>
      <c r="OWB93" s="106"/>
      <c r="OWC93" s="106"/>
      <c r="OWD93" s="106"/>
      <c r="OWE93" s="106"/>
      <c r="OWF93" s="106"/>
      <c r="OWG93" s="106"/>
      <c r="OWH93" s="106"/>
      <c r="OWI93" s="106"/>
      <c r="OWJ93" s="106"/>
      <c r="OWK93" s="106"/>
      <c r="OWL93" s="106"/>
      <c r="OWM93" s="106"/>
      <c r="OWN93" s="106"/>
      <c r="OWO93" s="106"/>
      <c r="OWP93" s="106"/>
      <c r="OWQ93" s="106"/>
      <c r="OWR93" s="106"/>
      <c r="OWS93" s="106"/>
      <c r="OWT93" s="106"/>
      <c r="OWU93" s="106"/>
      <c r="OWV93" s="106"/>
      <c r="OWW93" s="106"/>
      <c r="OWX93" s="106"/>
      <c r="OWY93" s="106"/>
      <c r="OWZ93" s="106"/>
      <c r="OXA93" s="106"/>
      <c r="OXB93" s="106"/>
      <c r="OXC93" s="106"/>
      <c r="OXD93" s="106"/>
      <c r="OXE93" s="106"/>
      <c r="OXF93" s="106"/>
      <c r="OXG93" s="106"/>
      <c r="OXH93" s="106"/>
      <c r="OXI93" s="106"/>
      <c r="OXJ93" s="106"/>
      <c r="OXK93" s="106"/>
      <c r="OXL93" s="106"/>
      <c r="OXM93" s="106"/>
      <c r="OXN93" s="106"/>
      <c r="OXO93" s="106"/>
      <c r="OXP93" s="106"/>
      <c r="OXQ93" s="106"/>
      <c r="OXR93" s="106"/>
      <c r="OXS93" s="106"/>
      <c r="OXT93" s="106"/>
      <c r="OXU93" s="106"/>
      <c r="OXV93" s="106"/>
      <c r="OXW93" s="106"/>
      <c r="OXX93" s="106"/>
      <c r="OXY93" s="106"/>
      <c r="OXZ93" s="106"/>
      <c r="OYA93" s="106"/>
      <c r="OYB93" s="106"/>
      <c r="OYC93" s="106"/>
      <c r="OYD93" s="106"/>
      <c r="OYE93" s="106"/>
      <c r="OYF93" s="106"/>
      <c r="OYG93" s="106"/>
      <c r="OYH93" s="106"/>
      <c r="OYI93" s="106"/>
      <c r="OYJ93" s="106"/>
      <c r="OYK93" s="106"/>
      <c r="OYL93" s="106"/>
      <c r="OYM93" s="106"/>
      <c r="OYN93" s="106"/>
      <c r="OYO93" s="106"/>
      <c r="OYP93" s="106"/>
      <c r="OYQ93" s="106"/>
      <c r="OYR93" s="106"/>
      <c r="OYS93" s="106"/>
      <c r="OYT93" s="106"/>
      <c r="OYU93" s="106"/>
      <c r="OYV93" s="106"/>
      <c r="OYW93" s="106"/>
      <c r="OYX93" s="106"/>
      <c r="OYY93" s="106"/>
      <c r="OYZ93" s="106"/>
      <c r="OZA93" s="106"/>
      <c r="OZB93" s="106"/>
      <c r="OZC93" s="106"/>
      <c r="OZD93" s="106"/>
      <c r="OZE93" s="106"/>
      <c r="OZF93" s="106"/>
      <c r="OZG93" s="106"/>
      <c r="OZH93" s="106"/>
      <c r="OZI93" s="106"/>
      <c r="OZJ93" s="106"/>
      <c r="OZK93" s="106"/>
      <c r="OZL93" s="106"/>
      <c r="OZM93" s="106"/>
      <c r="OZN93" s="106"/>
      <c r="OZO93" s="106"/>
      <c r="OZP93" s="106"/>
      <c r="OZQ93" s="106"/>
      <c r="OZR93" s="106"/>
      <c r="OZS93" s="106"/>
      <c r="OZT93" s="106"/>
      <c r="OZU93" s="106"/>
      <c r="OZV93" s="106"/>
      <c r="OZW93" s="106"/>
      <c r="OZX93" s="106"/>
      <c r="OZY93" s="106"/>
      <c r="OZZ93" s="106"/>
      <c r="PAA93" s="106"/>
      <c r="PAB93" s="106"/>
      <c r="PAC93" s="106"/>
      <c r="PAD93" s="106"/>
      <c r="PAE93" s="106"/>
      <c r="PAF93" s="106"/>
      <c r="PAG93" s="106"/>
      <c r="PAH93" s="106"/>
      <c r="PAI93" s="106"/>
      <c r="PAJ93" s="106"/>
      <c r="PAK93" s="106"/>
      <c r="PAL93" s="106"/>
      <c r="PAM93" s="106"/>
      <c r="PAN93" s="106"/>
      <c r="PAO93" s="106"/>
      <c r="PAP93" s="106"/>
      <c r="PAQ93" s="106"/>
      <c r="PAR93" s="106"/>
      <c r="PAS93" s="106"/>
      <c r="PAT93" s="106"/>
      <c r="PAU93" s="106"/>
      <c r="PAV93" s="106"/>
      <c r="PAW93" s="106"/>
      <c r="PAX93" s="106"/>
      <c r="PAY93" s="106"/>
      <c r="PAZ93" s="106"/>
      <c r="PBA93" s="106"/>
      <c r="PBB93" s="106"/>
      <c r="PBC93" s="106"/>
      <c r="PBD93" s="106"/>
      <c r="PBE93" s="106"/>
      <c r="PBF93" s="106"/>
      <c r="PBG93" s="106"/>
      <c r="PBH93" s="106"/>
      <c r="PBI93" s="106"/>
      <c r="PBJ93" s="106"/>
      <c r="PBK93" s="106"/>
      <c r="PBL93" s="106"/>
      <c r="PBM93" s="106"/>
      <c r="PBN93" s="106"/>
      <c r="PBO93" s="106"/>
      <c r="PBP93" s="106"/>
      <c r="PBQ93" s="106"/>
      <c r="PBR93" s="106"/>
      <c r="PBS93" s="106"/>
      <c r="PBT93" s="106"/>
      <c r="PBU93" s="106"/>
      <c r="PBV93" s="106"/>
      <c r="PBW93" s="106"/>
      <c r="PBX93" s="106"/>
      <c r="PBY93" s="106"/>
      <c r="PBZ93" s="106"/>
      <c r="PCA93" s="106"/>
      <c r="PCB93" s="106"/>
      <c r="PCC93" s="106"/>
      <c r="PCD93" s="106"/>
      <c r="PCE93" s="106"/>
      <c r="PCF93" s="106"/>
      <c r="PCG93" s="106"/>
      <c r="PCH93" s="106"/>
      <c r="PCI93" s="106"/>
      <c r="PCJ93" s="106"/>
      <c r="PCK93" s="106"/>
      <c r="PCL93" s="106"/>
      <c r="PCM93" s="106"/>
      <c r="PCN93" s="106"/>
      <c r="PCO93" s="106"/>
      <c r="PCP93" s="106"/>
      <c r="PCQ93" s="106"/>
      <c r="PCR93" s="106"/>
      <c r="PCS93" s="106"/>
      <c r="PCT93" s="106"/>
      <c r="PCU93" s="106"/>
      <c r="PCV93" s="106"/>
      <c r="PCW93" s="106"/>
      <c r="PCX93" s="106"/>
      <c r="PCY93" s="106"/>
      <c r="PCZ93" s="106"/>
      <c r="PDA93" s="106"/>
      <c r="PDB93" s="106"/>
      <c r="PDC93" s="106"/>
      <c r="PDD93" s="106"/>
      <c r="PDE93" s="106"/>
      <c r="PDF93" s="106"/>
      <c r="PDG93" s="106"/>
      <c r="PDH93" s="106"/>
      <c r="PDI93" s="106"/>
      <c r="PDJ93" s="106"/>
      <c r="PDK93" s="106"/>
      <c r="PDL93" s="106"/>
      <c r="PDM93" s="106"/>
      <c r="PDN93" s="106"/>
      <c r="PDO93" s="106"/>
      <c r="PDP93" s="106"/>
      <c r="PDQ93" s="106"/>
      <c r="PDR93" s="106"/>
      <c r="PDS93" s="106"/>
      <c r="PDT93" s="106"/>
      <c r="PDU93" s="106"/>
      <c r="PDV93" s="106"/>
      <c r="PDW93" s="106"/>
      <c r="PDX93" s="106"/>
      <c r="PDY93" s="106"/>
      <c r="PDZ93" s="106"/>
      <c r="PEA93" s="106"/>
      <c r="PEB93" s="106"/>
      <c r="PEC93" s="106"/>
      <c r="PED93" s="106"/>
      <c r="PEE93" s="106"/>
      <c r="PEF93" s="106"/>
      <c r="PEG93" s="106"/>
      <c r="PEH93" s="106"/>
      <c r="PEI93" s="106"/>
      <c r="PEJ93" s="106"/>
      <c r="PEK93" s="106"/>
      <c r="PEL93" s="106"/>
      <c r="PEM93" s="106"/>
      <c r="PEN93" s="106"/>
      <c r="PEO93" s="106"/>
      <c r="PEP93" s="106"/>
      <c r="PEQ93" s="106"/>
      <c r="PER93" s="106"/>
      <c r="PES93" s="106"/>
      <c r="PET93" s="106"/>
      <c r="PEU93" s="106"/>
      <c r="PEV93" s="106"/>
      <c r="PEW93" s="106"/>
      <c r="PEX93" s="106"/>
      <c r="PEY93" s="106"/>
      <c r="PEZ93" s="106"/>
      <c r="PFA93" s="106"/>
      <c r="PFB93" s="106"/>
      <c r="PFC93" s="106"/>
      <c r="PFD93" s="106"/>
      <c r="PFE93" s="106"/>
      <c r="PFF93" s="106"/>
      <c r="PFG93" s="106"/>
      <c r="PFH93" s="106"/>
      <c r="PFI93" s="106"/>
      <c r="PFJ93" s="106"/>
      <c r="PFK93" s="106"/>
      <c r="PFL93" s="106"/>
      <c r="PFM93" s="106"/>
      <c r="PFN93" s="106"/>
      <c r="PFO93" s="106"/>
      <c r="PFP93" s="106"/>
      <c r="PFQ93" s="106"/>
      <c r="PFR93" s="106"/>
      <c r="PFS93" s="106"/>
      <c r="PFT93" s="106"/>
      <c r="PFU93" s="106"/>
      <c r="PFV93" s="106"/>
      <c r="PFW93" s="106"/>
      <c r="PFX93" s="106"/>
      <c r="PFY93" s="106"/>
      <c r="PFZ93" s="106"/>
      <c r="PGA93" s="106"/>
      <c r="PGB93" s="106"/>
      <c r="PGC93" s="106"/>
      <c r="PGD93" s="106"/>
      <c r="PGE93" s="106"/>
      <c r="PGF93" s="106"/>
      <c r="PGG93" s="106"/>
      <c r="PGH93" s="106"/>
      <c r="PGI93" s="106"/>
      <c r="PGJ93" s="106"/>
      <c r="PGK93" s="106"/>
      <c r="PGL93" s="106"/>
      <c r="PGM93" s="106"/>
      <c r="PGN93" s="106"/>
      <c r="PGO93" s="106"/>
      <c r="PGP93" s="106"/>
      <c r="PGQ93" s="106"/>
      <c r="PGR93" s="106"/>
      <c r="PGS93" s="106"/>
      <c r="PGT93" s="106"/>
      <c r="PGU93" s="106"/>
      <c r="PGV93" s="106"/>
      <c r="PGW93" s="106"/>
      <c r="PGX93" s="106"/>
      <c r="PGY93" s="106"/>
      <c r="PGZ93" s="106"/>
      <c r="PHA93" s="106"/>
      <c r="PHB93" s="106"/>
      <c r="PHC93" s="106"/>
      <c r="PHD93" s="106"/>
      <c r="PHE93" s="106"/>
      <c r="PHF93" s="106"/>
      <c r="PHG93" s="106"/>
      <c r="PHH93" s="106"/>
      <c r="PHI93" s="106"/>
      <c r="PHJ93" s="106"/>
      <c r="PHK93" s="106"/>
      <c r="PHL93" s="106"/>
      <c r="PHM93" s="106"/>
      <c r="PHN93" s="106"/>
      <c r="PHO93" s="106"/>
      <c r="PHP93" s="106"/>
      <c r="PHQ93" s="106"/>
      <c r="PHR93" s="106"/>
      <c r="PHS93" s="106"/>
      <c r="PHT93" s="106"/>
      <c r="PHU93" s="106"/>
      <c r="PHV93" s="106"/>
      <c r="PHW93" s="106"/>
      <c r="PHX93" s="106"/>
      <c r="PHY93" s="106"/>
      <c r="PHZ93" s="106"/>
      <c r="PIA93" s="106"/>
      <c r="PIB93" s="106"/>
      <c r="PIC93" s="106"/>
      <c r="PID93" s="106"/>
      <c r="PIE93" s="106"/>
      <c r="PIF93" s="106"/>
      <c r="PIG93" s="106"/>
      <c r="PIH93" s="106"/>
      <c r="PII93" s="106"/>
      <c r="PIJ93" s="106"/>
      <c r="PIK93" s="106"/>
      <c r="PIL93" s="106"/>
      <c r="PIM93" s="106"/>
      <c r="PIN93" s="106"/>
      <c r="PIO93" s="106"/>
      <c r="PIP93" s="106"/>
      <c r="PIQ93" s="106"/>
      <c r="PIR93" s="106"/>
      <c r="PIS93" s="106"/>
      <c r="PIT93" s="106"/>
      <c r="PIU93" s="106"/>
      <c r="PIV93" s="106"/>
      <c r="PIW93" s="106"/>
      <c r="PIX93" s="106"/>
      <c r="PIY93" s="106"/>
      <c r="PIZ93" s="106"/>
      <c r="PJA93" s="106"/>
      <c r="PJB93" s="106"/>
      <c r="PJC93" s="106"/>
      <c r="PJD93" s="106"/>
      <c r="PJE93" s="106"/>
      <c r="PJF93" s="106"/>
      <c r="PJG93" s="106"/>
      <c r="PJH93" s="106"/>
      <c r="PJI93" s="106"/>
      <c r="PJJ93" s="106"/>
      <c r="PJK93" s="106"/>
      <c r="PJL93" s="106"/>
      <c r="PJM93" s="106"/>
      <c r="PJN93" s="106"/>
      <c r="PJO93" s="106"/>
      <c r="PJP93" s="106"/>
      <c r="PJQ93" s="106"/>
      <c r="PJR93" s="106"/>
      <c r="PJS93" s="106"/>
      <c r="PJT93" s="106"/>
      <c r="PJU93" s="106"/>
      <c r="PJV93" s="106"/>
      <c r="PJW93" s="106"/>
      <c r="PJX93" s="106"/>
      <c r="PJY93" s="106"/>
      <c r="PJZ93" s="106"/>
      <c r="PKA93" s="106"/>
      <c r="PKB93" s="106"/>
      <c r="PKC93" s="106"/>
      <c r="PKD93" s="106"/>
      <c r="PKE93" s="106"/>
      <c r="PKF93" s="106"/>
      <c r="PKG93" s="106"/>
      <c r="PKH93" s="106"/>
      <c r="PKI93" s="106"/>
      <c r="PKJ93" s="106"/>
      <c r="PKK93" s="106"/>
      <c r="PKL93" s="106"/>
      <c r="PKM93" s="106"/>
      <c r="PKN93" s="106"/>
      <c r="PKO93" s="106"/>
      <c r="PKP93" s="106"/>
      <c r="PKQ93" s="106"/>
      <c r="PKR93" s="106"/>
      <c r="PKS93" s="106"/>
      <c r="PKT93" s="106"/>
      <c r="PKU93" s="106"/>
      <c r="PKV93" s="106"/>
      <c r="PKW93" s="106"/>
      <c r="PKX93" s="106"/>
      <c r="PKY93" s="106"/>
      <c r="PKZ93" s="106"/>
      <c r="PLA93" s="106"/>
      <c r="PLB93" s="106"/>
      <c r="PLC93" s="106"/>
      <c r="PLD93" s="106"/>
      <c r="PLE93" s="106"/>
      <c r="PLF93" s="106"/>
      <c r="PLG93" s="106"/>
      <c r="PLH93" s="106"/>
      <c r="PLI93" s="106"/>
      <c r="PLJ93" s="106"/>
      <c r="PLK93" s="106"/>
      <c r="PLL93" s="106"/>
      <c r="PLM93" s="106"/>
      <c r="PLN93" s="106"/>
      <c r="PLO93" s="106"/>
      <c r="PLP93" s="106"/>
      <c r="PLQ93" s="106"/>
      <c r="PLR93" s="106"/>
      <c r="PLS93" s="106"/>
      <c r="PLT93" s="106"/>
      <c r="PLU93" s="106"/>
      <c r="PLV93" s="106"/>
      <c r="PLW93" s="106"/>
      <c r="PLX93" s="106"/>
      <c r="PLY93" s="106"/>
      <c r="PLZ93" s="106"/>
      <c r="PMA93" s="106"/>
      <c r="PMB93" s="106"/>
      <c r="PMC93" s="106"/>
      <c r="PMD93" s="106"/>
      <c r="PME93" s="106"/>
      <c r="PMF93" s="106"/>
      <c r="PMG93" s="106"/>
      <c r="PMH93" s="106"/>
      <c r="PMI93" s="106"/>
      <c r="PMJ93" s="106"/>
      <c r="PMK93" s="106"/>
      <c r="PML93" s="106"/>
      <c r="PMM93" s="106"/>
      <c r="PMN93" s="106"/>
      <c r="PMO93" s="106"/>
      <c r="PMP93" s="106"/>
      <c r="PMQ93" s="106"/>
      <c r="PMR93" s="106"/>
      <c r="PMS93" s="106"/>
      <c r="PMT93" s="106"/>
      <c r="PMU93" s="106"/>
      <c r="PMV93" s="106"/>
      <c r="PMW93" s="106"/>
      <c r="PMX93" s="106"/>
      <c r="PMY93" s="106"/>
      <c r="PMZ93" s="106"/>
      <c r="PNA93" s="106"/>
      <c r="PNB93" s="106"/>
      <c r="PNC93" s="106"/>
      <c r="PND93" s="106"/>
      <c r="PNE93" s="106"/>
      <c r="PNF93" s="106"/>
      <c r="PNG93" s="106"/>
      <c r="PNH93" s="106"/>
      <c r="PNI93" s="106"/>
      <c r="PNJ93" s="106"/>
      <c r="PNK93" s="106"/>
      <c r="PNL93" s="106"/>
      <c r="PNM93" s="106"/>
      <c r="PNN93" s="106"/>
      <c r="PNO93" s="106"/>
      <c r="PNP93" s="106"/>
      <c r="PNQ93" s="106"/>
      <c r="PNR93" s="106"/>
      <c r="PNS93" s="106"/>
      <c r="PNT93" s="106"/>
      <c r="PNU93" s="106"/>
      <c r="PNV93" s="106"/>
      <c r="PNW93" s="106"/>
      <c r="PNX93" s="106"/>
      <c r="PNY93" s="106"/>
      <c r="PNZ93" s="106"/>
      <c r="POA93" s="106"/>
      <c r="POB93" s="106"/>
      <c r="POC93" s="106"/>
      <c r="POD93" s="106"/>
      <c r="POE93" s="106"/>
      <c r="POF93" s="106"/>
      <c r="POG93" s="106"/>
      <c r="POH93" s="106"/>
      <c r="POI93" s="106"/>
      <c r="POJ93" s="106"/>
      <c r="POK93" s="106"/>
      <c r="POL93" s="106"/>
      <c r="POM93" s="106"/>
      <c r="PON93" s="106"/>
      <c r="POO93" s="106"/>
      <c r="POP93" s="106"/>
      <c r="POQ93" s="106"/>
      <c r="POR93" s="106"/>
      <c r="POS93" s="106"/>
      <c r="POT93" s="106"/>
      <c r="POU93" s="106"/>
      <c r="POV93" s="106"/>
      <c r="POW93" s="106"/>
      <c r="POX93" s="106"/>
      <c r="POY93" s="106"/>
      <c r="POZ93" s="106"/>
      <c r="PPA93" s="106"/>
      <c r="PPB93" s="106"/>
      <c r="PPC93" s="106"/>
      <c r="PPD93" s="106"/>
      <c r="PPE93" s="106"/>
      <c r="PPF93" s="106"/>
      <c r="PPG93" s="106"/>
      <c r="PPH93" s="106"/>
      <c r="PPI93" s="106"/>
      <c r="PPJ93" s="106"/>
      <c r="PPK93" s="106"/>
      <c r="PPL93" s="106"/>
      <c r="PPM93" s="106"/>
      <c r="PPN93" s="106"/>
      <c r="PPO93" s="106"/>
      <c r="PPP93" s="106"/>
      <c r="PPQ93" s="106"/>
      <c r="PPR93" s="106"/>
      <c r="PPS93" s="106"/>
      <c r="PPT93" s="106"/>
      <c r="PPU93" s="106"/>
      <c r="PPV93" s="106"/>
      <c r="PPW93" s="106"/>
      <c r="PPX93" s="106"/>
      <c r="PPY93" s="106"/>
      <c r="PPZ93" s="106"/>
      <c r="PQA93" s="106"/>
      <c r="PQB93" s="106"/>
      <c r="PQC93" s="106"/>
      <c r="PQD93" s="106"/>
      <c r="PQE93" s="106"/>
      <c r="PQF93" s="106"/>
      <c r="PQG93" s="106"/>
      <c r="PQH93" s="106"/>
      <c r="PQI93" s="106"/>
      <c r="PQJ93" s="106"/>
      <c r="PQK93" s="106"/>
      <c r="PQL93" s="106"/>
      <c r="PQM93" s="106"/>
      <c r="PQN93" s="106"/>
      <c r="PQO93" s="106"/>
      <c r="PQP93" s="106"/>
      <c r="PQQ93" s="106"/>
      <c r="PQR93" s="106"/>
      <c r="PQS93" s="106"/>
      <c r="PQT93" s="106"/>
      <c r="PQU93" s="106"/>
      <c r="PQV93" s="106"/>
      <c r="PQW93" s="106"/>
      <c r="PQX93" s="106"/>
      <c r="PQY93" s="106"/>
      <c r="PQZ93" s="106"/>
      <c r="PRA93" s="106"/>
      <c r="PRB93" s="106"/>
      <c r="PRC93" s="106"/>
      <c r="PRD93" s="106"/>
      <c r="PRE93" s="106"/>
      <c r="PRF93" s="106"/>
      <c r="PRG93" s="106"/>
      <c r="PRH93" s="106"/>
      <c r="PRI93" s="106"/>
      <c r="PRJ93" s="106"/>
      <c r="PRK93" s="106"/>
      <c r="PRL93" s="106"/>
      <c r="PRM93" s="106"/>
      <c r="PRN93" s="106"/>
      <c r="PRO93" s="106"/>
      <c r="PRP93" s="106"/>
      <c r="PRQ93" s="106"/>
      <c r="PRR93" s="106"/>
      <c r="PRS93" s="106"/>
      <c r="PRT93" s="106"/>
      <c r="PRU93" s="106"/>
      <c r="PRV93" s="106"/>
      <c r="PRW93" s="106"/>
      <c r="PRX93" s="106"/>
      <c r="PRY93" s="106"/>
      <c r="PRZ93" s="106"/>
      <c r="PSA93" s="106"/>
      <c r="PSB93" s="106"/>
      <c r="PSC93" s="106"/>
      <c r="PSD93" s="106"/>
      <c r="PSE93" s="106"/>
      <c r="PSF93" s="106"/>
      <c r="PSG93" s="106"/>
      <c r="PSH93" s="106"/>
      <c r="PSI93" s="106"/>
      <c r="PSJ93" s="106"/>
      <c r="PSK93" s="106"/>
      <c r="PSL93" s="106"/>
      <c r="PSM93" s="106"/>
      <c r="PSN93" s="106"/>
      <c r="PSO93" s="106"/>
      <c r="PSP93" s="106"/>
      <c r="PSQ93" s="106"/>
      <c r="PSR93" s="106"/>
      <c r="PSS93" s="106"/>
      <c r="PST93" s="106"/>
      <c r="PSU93" s="106"/>
      <c r="PSV93" s="106"/>
      <c r="PSW93" s="106"/>
      <c r="PSX93" s="106"/>
      <c r="PSY93" s="106"/>
      <c r="PSZ93" s="106"/>
      <c r="PTA93" s="106"/>
      <c r="PTB93" s="106"/>
      <c r="PTC93" s="106"/>
      <c r="PTD93" s="106"/>
      <c r="PTE93" s="106"/>
      <c r="PTF93" s="106"/>
      <c r="PTG93" s="106"/>
      <c r="PTH93" s="106"/>
      <c r="PTI93" s="106"/>
      <c r="PTJ93" s="106"/>
      <c r="PTK93" s="106"/>
      <c r="PTL93" s="106"/>
      <c r="PTM93" s="106"/>
      <c r="PTN93" s="106"/>
      <c r="PTO93" s="106"/>
      <c r="PTP93" s="106"/>
      <c r="PTQ93" s="106"/>
      <c r="PTR93" s="106"/>
      <c r="PTS93" s="106"/>
      <c r="PTT93" s="106"/>
      <c r="PTU93" s="106"/>
      <c r="PTV93" s="106"/>
      <c r="PTW93" s="106"/>
      <c r="PTX93" s="106"/>
      <c r="PTY93" s="106"/>
      <c r="PTZ93" s="106"/>
      <c r="PUA93" s="106"/>
      <c r="PUB93" s="106"/>
      <c r="PUC93" s="106"/>
      <c r="PUD93" s="106"/>
      <c r="PUE93" s="106"/>
      <c r="PUF93" s="106"/>
      <c r="PUG93" s="106"/>
      <c r="PUH93" s="106"/>
      <c r="PUI93" s="106"/>
      <c r="PUJ93" s="106"/>
      <c r="PUK93" s="106"/>
      <c r="PUL93" s="106"/>
      <c r="PUM93" s="106"/>
      <c r="PUN93" s="106"/>
      <c r="PUO93" s="106"/>
      <c r="PUP93" s="106"/>
      <c r="PUQ93" s="106"/>
      <c r="PUR93" s="106"/>
      <c r="PUS93" s="106"/>
      <c r="PUT93" s="106"/>
      <c r="PUU93" s="106"/>
      <c r="PUV93" s="106"/>
      <c r="PUW93" s="106"/>
      <c r="PUX93" s="106"/>
      <c r="PUY93" s="106"/>
      <c r="PUZ93" s="106"/>
      <c r="PVA93" s="106"/>
      <c r="PVB93" s="106"/>
      <c r="PVC93" s="106"/>
      <c r="PVD93" s="106"/>
      <c r="PVE93" s="106"/>
      <c r="PVF93" s="106"/>
      <c r="PVG93" s="106"/>
      <c r="PVH93" s="106"/>
      <c r="PVI93" s="106"/>
      <c r="PVJ93" s="106"/>
      <c r="PVK93" s="106"/>
      <c r="PVL93" s="106"/>
      <c r="PVM93" s="106"/>
      <c r="PVN93" s="106"/>
      <c r="PVO93" s="106"/>
      <c r="PVP93" s="106"/>
      <c r="PVQ93" s="106"/>
      <c r="PVR93" s="106"/>
      <c r="PVS93" s="106"/>
      <c r="PVT93" s="106"/>
      <c r="PVU93" s="106"/>
      <c r="PVV93" s="106"/>
      <c r="PVW93" s="106"/>
      <c r="PVX93" s="106"/>
      <c r="PVY93" s="106"/>
      <c r="PVZ93" s="106"/>
      <c r="PWA93" s="106"/>
      <c r="PWB93" s="106"/>
      <c r="PWC93" s="106"/>
      <c r="PWD93" s="106"/>
      <c r="PWE93" s="106"/>
      <c r="PWF93" s="106"/>
      <c r="PWG93" s="106"/>
      <c r="PWH93" s="106"/>
      <c r="PWI93" s="106"/>
      <c r="PWJ93" s="106"/>
      <c r="PWK93" s="106"/>
      <c r="PWL93" s="106"/>
      <c r="PWM93" s="106"/>
      <c r="PWN93" s="106"/>
      <c r="PWO93" s="106"/>
      <c r="PWP93" s="106"/>
      <c r="PWQ93" s="106"/>
      <c r="PWR93" s="106"/>
      <c r="PWS93" s="106"/>
      <c r="PWT93" s="106"/>
      <c r="PWU93" s="106"/>
      <c r="PWV93" s="106"/>
      <c r="PWW93" s="106"/>
      <c r="PWX93" s="106"/>
      <c r="PWY93" s="106"/>
      <c r="PWZ93" s="106"/>
      <c r="PXA93" s="106"/>
      <c r="PXB93" s="106"/>
      <c r="PXC93" s="106"/>
      <c r="PXD93" s="106"/>
      <c r="PXE93" s="106"/>
      <c r="PXF93" s="106"/>
      <c r="PXG93" s="106"/>
      <c r="PXH93" s="106"/>
      <c r="PXI93" s="106"/>
      <c r="PXJ93" s="106"/>
      <c r="PXK93" s="106"/>
      <c r="PXL93" s="106"/>
      <c r="PXM93" s="106"/>
      <c r="PXN93" s="106"/>
      <c r="PXO93" s="106"/>
      <c r="PXP93" s="106"/>
      <c r="PXQ93" s="106"/>
      <c r="PXR93" s="106"/>
      <c r="PXS93" s="106"/>
      <c r="PXT93" s="106"/>
      <c r="PXU93" s="106"/>
      <c r="PXV93" s="106"/>
      <c r="PXW93" s="106"/>
      <c r="PXX93" s="106"/>
      <c r="PXY93" s="106"/>
      <c r="PXZ93" s="106"/>
      <c r="PYA93" s="106"/>
      <c r="PYB93" s="106"/>
      <c r="PYC93" s="106"/>
      <c r="PYD93" s="106"/>
      <c r="PYE93" s="106"/>
      <c r="PYF93" s="106"/>
      <c r="PYG93" s="106"/>
      <c r="PYH93" s="106"/>
      <c r="PYI93" s="106"/>
      <c r="PYJ93" s="106"/>
      <c r="PYK93" s="106"/>
      <c r="PYL93" s="106"/>
      <c r="PYM93" s="106"/>
      <c r="PYN93" s="106"/>
      <c r="PYO93" s="106"/>
      <c r="PYP93" s="106"/>
      <c r="PYQ93" s="106"/>
      <c r="PYR93" s="106"/>
      <c r="PYS93" s="106"/>
      <c r="PYT93" s="106"/>
      <c r="PYU93" s="106"/>
      <c r="PYV93" s="106"/>
      <c r="PYW93" s="106"/>
      <c r="PYX93" s="106"/>
      <c r="PYY93" s="106"/>
      <c r="PYZ93" s="106"/>
      <c r="PZA93" s="106"/>
      <c r="PZB93" s="106"/>
      <c r="PZC93" s="106"/>
      <c r="PZD93" s="106"/>
      <c r="PZE93" s="106"/>
      <c r="PZF93" s="106"/>
      <c r="PZG93" s="106"/>
      <c r="PZH93" s="106"/>
      <c r="PZI93" s="106"/>
      <c r="PZJ93" s="106"/>
      <c r="PZK93" s="106"/>
      <c r="PZL93" s="106"/>
      <c r="PZM93" s="106"/>
      <c r="PZN93" s="106"/>
      <c r="PZO93" s="106"/>
      <c r="PZP93" s="106"/>
      <c r="PZQ93" s="106"/>
      <c r="PZR93" s="106"/>
      <c r="PZS93" s="106"/>
      <c r="PZT93" s="106"/>
      <c r="PZU93" s="106"/>
      <c r="PZV93" s="106"/>
      <c r="PZW93" s="106"/>
      <c r="PZX93" s="106"/>
      <c r="PZY93" s="106"/>
      <c r="PZZ93" s="106"/>
      <c r="QAA93" s="106"/>
      <c r="QAB93" s="106"/>
      <c r="QAC93" s="106"/>
      <c r="QAD93" s="106"/>
      <c r="QAE93" s="106"/>
      <c r="QAF93" s="106"/>
      <c r="QAG93" s="106"/>
      <c r="QAH93" s="106"/>
      <c r="QAI93" s="106"/>
      <c r="QAJ93" s="106"/>
      <c r="QAK93" s="106"/>
      <c r="QAL93" s="106"/>
      <c r="QAM93" s="106"/>
      <c r="QAN93" s="106"/>
      <c r="QAO93" s="106"/>
      <c r="QAP93" s="106"/>
      <c r="QAQ93" s="106"/>
      <c r="QAR93" s="106"/>
      <c r="QAS93" s="106"/>
      <c r="QAT93" s="106"/>
      <c r="QAU93" s="106"/>
      <c r="QAV93" s="106"/>
      <c r="QAW93" s="106"/>
      <c r="QAX93" s="106"/>
      <c r="QAY93" s="106"/>
      <c r="QAZ93" s="106"/>
      <c r="QBA93" s="106"/>
      <c r="QBB93" s="106"/>
      <c r="QBC93" s="106"/>
      <c r="QBD93" s="106"/>
      <c r="QBE93" s="106"/>
      <c r="QBF93" s="106"/>
      <c r="QBG93" s="106"/>
      <c r="QBH93" s="106"/>
      <c r="QBI93" s="106"/>
      <c r="QBJ93" s="106"/>
      <c r="QBK93" s="106"/>
      <c r="QBL93" s="106"/>
      <c r="QBM93" s="106"/>
      <c r="QBN93" s="106"/>
      <c r="QBO93" s="106"/>
      <c r="QBP93" s="106"/>
      <c r="QBQ93" s="106"/>
      <c r="QBR93" s="106"/>
      <c r="QBS93" s="106"/>
      <c r="QBT93" s="106"/>
      <c r="QBU93" s="106"/>
      <c r="QBV93" s="106"/>
      <c r="QBW93" s="106"/>
      <c r="QBX93" s="106"/>
      <c r="QBY93" s="106"/>
      <c r="QBZ93" s="106"/>
      <c r="QCA93" s="106"/>
      <c r="QCB93" s="106"/>
      <c r="QCC93" s="106"/>
      <c r="QCD93" s="106"/>
      <c r="QCE93" s="106"/>
      <c r="QCF93" s="106"/>
      <c r="QCG93" s="106"/>
      <c r="QCH93" s="106"/>
      <c r="QCI93" s="106"/>
      <c r="QCJ93" s="106"/>
      <c r="QCK93" s="106"/>
      <c r="QCL93" s="106"/>
      <c r="QCM93" s="106"/>
      <c r="QCN93" s="106"/>
      <c r="QCO93" s="106"/>
      <c r="QCP93" s="106"/>
      <c r="QCQ93" s="106"/>
      <c r="QCR93" s="106"/>
      <c r="QCS93" s="106"/>
      <c r="QCT93" s="106"/>
      <c r="QCU93" s="106"/>
      <c r="QCV93" s="106"/>
      <c r="QCW93" s="106"/>
      <c r="QCX93" s="106"/>
      <c r="QCY93" s="106"/>
      <c r="QCZ93" s="106"/>
      <c r="QDA93" s="106"/>
      <c r="QDB93" s="106"/>
      <c r="QDC93" s="106"/>
      <c r="QDD93" s="106"/>
      <c r="QDE93" s="106"/>
      <c r="QDF93" s="106"/>
      <c r="QDG93" s="106"/>
      <c r="QDH93" s="106"/>
      <c r="QDI93" s="106"/>
      <c r="QDJ93" s="106"/>
      <c r="QDK93" s="106"/>
      <c r="QDL93" s="106"/>
      <c r="QDM93" s="106"/>
      <c r="QDN93" s="106"/>
      <c r="QDO93" s="106"/>
      <c r="QDP93" s="106"/>
      <c r="QDQ93" s="106"/>
      <c r="QDR93" s="106"/>
      <c r="QDS93" s="106"/>
      <c r="QDT93" s="106"/>
      <c r="QDU93" s="106"/>
      <c r="QDV93" s="106"/>
      <c r="QDW93" s="106"/>
      <c r="QDX93" s="106"/>
      <c r="QDY93" s="106"/>
      <c r="QDZ93" s="106"/>
      <c r="QEA93" s="106"/>
      <c r="QEB93" s="106"/>
      <c r="QEC93" s="106"/>
      <c r="QED93" s="106"/>
      <c r="QEE93" s="106"/>
      <c r="QEF93" s="106"/>
      <c r="QEG93" s="106"/>
      <c r="QEH93" s="106"/>
      <c r="QEI93" s="106"/>
      <c r="QEJ93" s="106"/>
      <c r="QEK93" s="106"/>
      <c r="QEL93" s="106"/>
      <c r="QEM93" s="106"/>
      <c r="QEN93" s="106"/>
      <c r="QEO93" s="106"/>
      <c r="QEP93" s="106"/>
      <c r="QEQ93" s="106"/>
      <c r="QER93" s="106"/>
      <c r="QES93" s="106"/>
      <c r="QET93" s="106"/>
      <c r="QEU93" s="106"/>
      <c r="QEV93" s="106"/>
      <c r="QEW93" s="106"/>
      <c r="QEX93" s="106"/>
      <c r="QEY93" s="106"/>
      <c r="QEZ93" s="106"/>
      <c r="QFA93" s="106"/>
      <c r="QFB93" s="106"/>
      <c r="QFC93" s="106"/>
      <c r="QFD93" s="106"/>
      <c r="QFE93" s="106"/>
      <c r="QFF93" s="106"/>
      <c r="QFG93" s="106"/>
      <c r="QFH93" s="106"/>
      <c r="QFI93" s="106"/>
      <c r="QFJ93" s="106"/>
      <c r="QFK93" s="106"/>
      <c r="QFL93" s="106"/>
      <c r="QFM93" s="106"/>
      <c r="QFN93" s="106"/>
      <c r="QFO93" s="106"/>
      <c r="QFP93" s="106"/>
      <c r="QFQ93" s="106"/>
      <c r="QFR93" s="106"/>
      <c r="QFS93" s="106"/>
      <c r="QFT93" s="106"/>
      <c r="QFU93" s="106"/>
      <c r="QFV93" s="106"/>
      <c r="QFW93" s="106"/>
      <c r="QFX93" s="106"/>
      <c r="QFY93" s="106"/>
      <c r="QFZ93" s="106"/>
      <c r="QGA93" s="106"/>
      <c r="QGB93" s="106"/>
      <c r="QGC93" s="106"/>
      <c r="QGD93" s="106"/>
      <c r="QGE93" s="106"/>
      <c r="QGF93" s="106"/>
      <c r="QGG93" s="106"/>
      <c r="QGH93" s="106"/>
      <c r="QGI93" s="106"/>
      <c r="QGJ93" s="106"/>
      <c r="QGK93" s="106"/>
      <c r="QGL93" s="106"/>
      <c r="QGM93" s="106"/>
      <c r="QGN93" s="106"/>
      <c r="QGO93" s="106"/>
      <c r="QGP93" s="106"/>
      <c r="QGQ93" s="106"/>
      <c r="QGR93" s="106"/>
      <c r="QGS93" s="106"/>
      <c r="QGT93" s="106"/>
      <c r="QGU93" s="106"/>
      <c r="QGV93" s="106"/>
      <c r="QGW93" s="106"/>
      <c r="QGX93" s="106"/>
      <c r="QGY93" s="106"/>
      <c r="QGZ93" s="106"/>
      <c r="QHA93" s="106"/>
      <c r="QHB93" s="106"/>
      <c r="QHC93" s="106"/>
      <c r="QHD93" s="106"/>
      <c r="QHE93" s="106"/>
      <c r="QHF93" s="106"/>
      <c r="QHG93" s="106"/>
      <c r="QHH93" s="106"/>
      <c r="QHI93" s="106"/>
      <c r="QHJ93" s="106"/>
      <c r="QHK93" s="106"/>
      <c r="QHL93" s="106"/>
      <c r="QHM93" s="106"/>
      <c r="QHN93" s="106"/>
      <c r="QHO93" s="106"/>
      <c r="QHP93" s="106"/>
      <c r="QHQ93" s="106"/>
      <c r="QHR93" s="106"/>
      <c r="QHS93" s="106"/>
      <c r="QHT93" s="106"/>
      <c r="QHU93" s="106"/>
      <c r="QHV93" s="106"/>
      <c r="QHW93" s="106"/>
      <c r="QHX93" s="106"/>
      <c r="QHY93" s="106"/>
      <c r="QHZ93" s="106"/>
      <c r="QIA93" s="106"/>
      <c r="QIB93" s="106"/>
      <c r="QIC93" s="106"/>
      <c r="QID93" s="106"/>
      <c r="QIE93" s="106"/>
      <c r="QIF93" s="106"/>
      <c r="QIG93" s="106"/>
      <c r="QIH93" s="106"/>
      <c r="QII93" s="106"/>
      <c r="QIJ93" s="106"/>
      <c r="QIK93" s="106"/>
      <c r="QIL93" s="106"/>
      <c r="QIM93" s="106"/>
      <c r="QIN93" s="106"/>
      <c r="QIO93" s="106"/>
      <c r="QIP93" s="106"/>
      <c r="QIQ93" s="106"/>
      <c r="QIR93" s="106"/>
      <c r="QIS93" s="106"/>
      <c r="QIT93" s="106"/>
      <c r="QIU93" s="106"/>
      <c r="QIV93" s="106"/>
      <c r="QIW93" s="106"/>
      <c r="QIX93" s="106"/>
      <c r="QIY93" s="106"/>
      <c r="QIZ93" s="106"/>
      <c r="QJA93" s="106"/>
      <c r="QJB93" s="106"/>
      <c r="QJC93" s="106"/>
      <c r="QJD93" s="106"/>
      <c r="QJE93" s="106"/>
      <c r="QJF93" s="106"/>
      <c r="QJG93" s="106"/>
      <c r="QJH93" s="106"/>
      <c r="QJI93" s="106"/>
      <c r="QJJ93" s="106"/>
      <c r="QJK93" s="106"/>
      <c r="QJL93" s="106"/>
      <c r="QJM93" s="106"/>
      <c r="QJN93" s="106"/>
      <c r="QJO93" s="106"/>
      <c r="QJP93" s="106"/>
      <c r="QJQ93" s="106"/>
      <c r="QJR93" s="106"/>
      <c r="QJS93" s="106"/>
      <c r="QJT93" s="106"/>
      <c r="QJU93" s="106"/>
      <c r="QJV93" s="106"/>
      <c r="QJW93" s="106"/>
      <c r="QJX93" s="106"/>
      <c r="QJY93" s="106"/>
      <c r="QJZ93" s="106"/>
      <c r="QKA93" s="106"/>
      <c r="QKB93" s="106"/>
      <c r="QKC93" s="106"/>
      <c r="QKD93" s="106"/>
      <c r="QKE93" s="106"/>
      <c r="QKF93" s="106"/>
      <c r="QKG93" s="106"/>
      <c r="QKH93" s="106"/>
      <c r="QKI93" s="106"/>
      <c r="QKJ93" s="106"/>
      <c r="QKK93" s="106"/>
      <c r="QKL93" s="106"/>
      <c r="QKM93" s="106"/>
      <c r="QKN93" s="106"/>
      <c r="QKO93" s="106"/>
      <c r="QKP93" s="106"/>
      <c r="QKQ93" s="106"/>
      <c r="QKR93" s="106"/>
      <c r="QKS93" s="106"/>
      <c r="QKT93" s="106"/>
      <c r="QKU93" s="106"/>
      <c r="QKV93" s="106"/>
      <c r="QKW93" s="106"/>
      <c r="QKX93" s="106"/>
      <c r="QKY93" s="106"/>
      <c r="QKZ93" s="106"/>
      <c r="QLA93" s="106"/>
      <c r="QLB93" s="106"/>
      <c r="QLC93" s="106"/>
      <c r="QLD93" s="106"/>
      <c r="QLE93" s="106"/>
      <c r="QLF93" s="106"/>
      <c r="QLG93" s="106"/>
      <c r="QLH93" s="106"/>
      <c r="QLI93" s="106"/>
      <c r="QLJ93" s="106"/>
      <c r="QLK93" s="106"/>
      <c r="QLL93" s="106"/>
      <c r="QLM93" s="106"/>
      <c r="QLN93" s="106"/>
      <c r="QLO93" s="106"/>
      <c r="QLP93" s="106"/>
      <c r="QLQ93" s="106"/>
      <c r="QLR93" s="106"/>
      <c r="QLS93" s="106"/>
      <c r="QLT93" s="106"/>
      <c r="QLU93" s="106"/>
      <c r="QLV93" s="106"/>
      <c r="QLW93" s="106"/>
      <c r="QLX93" s="106"/>
      <c r="QLY93" s="106"/>
      <c r="QLZ93" s="106"/>
      <c r="QMA93" s="106"/>
      <c r="QMB93" s="106"/>
      <c r="QMC93" s="106"/>
      <c r="QMD93" s="106"/>
      <c r="QME93" s="106"/>
      <c r="QMF93" s="106"/>
      <c r="QMG93" s="106"/>
      <c r="QMH93" s="106"/>
      <c r="QMI93" s="106"/>
      <c r="QMJ93" s="106"/>
      <c r="QMK93" s="106"/>
      <c r="QML93" s="106"/>
      <c r="QMM93" s="106"/>
      <c r="QMN93" s="106"/>
      <c r="QMO93" s="106"/>
      <c r="QMP93" s="106"/>
      <c r="QMQ93" s="106"/>
      <c r="QMR93" s="106"/>
      <c r="QMS93" s="106"/>
      <c r="QMT93" s="106"/>
      <c r="QMU93" s="106"/>
      <c r="QMV93" s="106"/>
      <c r="QMW93" s="106"/>
      <c r="QMX93" s="106"/>
      <c r="QMY93" s="106"/>
      <c r="QMZ93" s="106"/>
      <c r="QNA93" s="106"/>
      <c r="QNB93" s="106"/>
      <c r="QNC93" s="106"/>
      <c r="QND93" s="106"/>
      <c r="QNE93" s="106"/>
      <c r="QNF93" s="106"/>
      <c r="QNG93" s="106"/>
      <c r="QNH93" s="106"/>
      <c r="QNI93" s="106"/>
      <c r="QNJ93" s="106"/>
      <c r="QNK93" s="106"/>
      <c r="QNL93" s="106"/>
      <c r="QNM93" s="106"/>
      <c r="QNN93" s="106"/>
      <c r="QNO93" s="106"/>
      <c r="QNP93" s="106"/>
      <c r="QNQ93" s="106"/>
      <c r="QNR93" s="106"/>
      <c r="QNS93" s="106"/>
      <c r="QNT93" s="106"/>
      <c r="QNU93" s="106"/>
      <c r="QNV93" s="106"/>
      <c r="QNW93" s="106"/>
      <c r="QNX93" s="106"/>
      <c r="QNY93" s="106"/>
      <c r="QNZ93" s="106"/>
      <c r="QOA93" s="106"/>
      <c r="QOB93" s="106"/>
      <c r="QOC93" s="106"/>
      <c r="QOD93" s="106"/>
      <c r="QOE93" s="106"/>
      <c r="QOF93" s="106"/>
      <c r="QOG93" s="106"/>
      <c r="QOH93" s="106"/>
      <c r="QOI93" s="106"/>
      <c r="QOJ93" s="106"/>
      <c r="QOK93" s="106"/>
      <c r="QOL93" s="106"/>
      <c r="QOM93" s="106"/>
      <c r="QON93" s="106"/>
      <c r="QOO93" s="106"/>
      <c r="QOP93" s="106"/>
      <c r="QOQ93" s="106"/>
      <c r="QOR93" s="106"/>
      <c r="QOS93" s="106"/>
      <c r="QOT93" s="106"/>
      <c r="QOU93" s="106"/>
      <c r="QOV93" s="106"/>
      <c r="QOW93" s="106"/>
      <c r="QOX93" s="106"/>
      <c r="QOY93" s="106"/>
      <c r="QOZ93" s="106"/>
      <c r="QPA93" s="106"/>
      <c r="QPB93" s="106"/>
      <c r="QPC93" s="106"/>
      <c r="QPD93" s="106"/>
      <c r="QPE93" s="106"/>
      <c r="QPF93" s="106"/>
      <c r="QPG93" s="106"/>
      <c r="QPH93" s="106"/>
      <c r="QPI93" s="106"/>
      <c r="QPJ93" s="106"/>
      <c r="QPK93" s="106"/>
      <c r="QPL93" s="106"/>
      <c r="QPM93" s="106"/>
      <c r="QPN93" s="106"/>
      <c r="QPO93" s="106"/>
      <c r="QPP93" s="106"/>
      <c r="QPQ93" s="106"/>
      <c r="QPR93" s="106"/>
      <c r="QPS93" s="106"/>
      <c r="QPT93" s="106"/>
      <c r="QPU93" s="106"/>
      <c r="QPV93" s="106"/>
      <c r="QPW93" s="106"/>
      <c r="QPX93" s="106"/>
      <c r="QPY93" s="106"/>
      <c r="QPZ93" s="106"/>
      <c r="QQA93" s="106"/>
      <c r="QQB93" s="106"/>
      <c r="QQC93" s="106"/>
      <c r="QQD93" s="106"/>
      <c r="QQE93" s="106"/>
      <c r="QQF93" s="106"/>
      <c r="QQG93" s="106"/>
      <c r="QQH93" s="106"/>
      <c r="QQI93" s="106"/>
      <c r="QQJ93" s="106"/>
      <c r="QQK93" s="106"/>
      <c r="QQL93" s="106"/>
      <c r="QQM93" s="106"/>
      <c r="QQN93" s="106"/>
      <c r="QQO93" s="106"/>
      <c r="QQP93" s="106"/>
      <c r="QQQ93" s="106"/>
      <c r="QQR93" s="106"/>
      <c r="QQS93" s="106"/>
      <c r="QQT93" s="106"/>
      <c r="QQU93" s="106"/>
      <c r="QQV93" s="106"/>
      <c r="QQW93" s="106"/>
      <c r="QQX93" s="106"/>
      <c r="QQY93" s="106"/>
      <c r="QQZ93" s="106"/>
      <c r="QRA93" s="106"/>
      <c r="QRB93" s="106"/>
      <c r="QRC93" s="106"/>
      <c r="QRD93" s="106"/>
      <c r="QRE93" s="106"/>
      <c r="QRF93" s="106"/>
      <c r="QRG93" s="106"/>
      <c r="QRH93" s="106"/>
      <c r="QRI93" s="106"/>
      <c r="QRJ93" s="106"/>
      <c r="QRK93" s="106"/>
      <c r="QRL93" s="106"/>
      <c r="QRM93" s="106"/>
      <c r="QRN93" s="106"/>
      <c r="QRO93" s="106"/>
      <c r="QRP93" s="106"/>
      <c r="QRQ93" s="106"/>
      <c r="QRR93" s="106"/>
      <c r="QRS93" s="106"/>
      <c r="QRT93" s="106"/>
      <c r="QRU93" s="106"/>
      <c r="QRV93" s="106"/>
      <c r="QRW93" s="106"/>
      <c r="QRX93" s="106"/>
      <c r="QRY93" s="106"/>
      <c r="QRZ93" s="106"/>
      <c r="QSA93" s="106"/>
      <c r="QSB93" s="106"/>
      <c r="QSC93" s="106"/>
      <c r="QSD93" s="106"/>
      <c r="QSE93" s="106"/>
      <c r="QSF93" s="106"/>
      <c r="QSG93" s="106"/>
      <c r="QSH93" s="106"/>
      <c r="QSI93" s="106"/>
      <c r="QSJ93" s="106"/>
      <c r="QSK93" s="106"/>
      <c r="QSL93" s="106"/>
      <c r="QSM93" s="106"/>
      <c r="QSN93" s="106"/>
      <c r="QSO93" s="106"/>
      <c r="QSP93" s="106"/>
      <c r="QSQ93" s="106"/>
      <c r="QSR93" s="106"/>
      <c r="QSS93" s="106"/>
      <c r="QST93" s="106"/>
      <c r="QSU93" s="106"/>
      <c r="QSV93" s="106"/>
      <c r="QSW93" s="106"/>
      <c r="QSX93" s="106"/>
      <c r="QSY93" s="106"/>
      <c r="QSZ93" s="106"/>
      <c r="QTA93" s="106"/>
      <c r="QTB93" s="106"/>
      <c r="QTC93" s="106"/>
      <c r="QTD93" s="106"/>
      <c r="QTE93" s="106"/>
      <c r="QTF93" s="106"/>
      <c r="QTG93" s="106"/>
      <c r="QTH93" s="106"/>
      <c r="QTI93" s="106"/>
      <c r="QTJ93" s="106"/>
      <c r="QTK93" s="106"/>
      <c r="QTL93" s="106"/>
      <c r="QTM93" s="106"/>
      <c r="QTN93" s="106"/>
      <c r="QTO93" s="106"/>
      <c r="QTP93" s="106"/>
      <c r="QTQ93" s="106"/>
      <c r="QTR93" s="106"/>
      <c r="QTS93" s="106"/>
      <c r="QTT93" s="106"/>
      <c r="QTU93" s="106"/>
      <c r="QTV93" s="106"/>
      <c r="QTW93" s="106"/>
      <c r="QTX93" s="106"/>
      <c r="QTY93" s="106"/>
      <c r="QTZ93" s="106"/>
      <c r="QUA93" s="106"/>
      <c r="QUB93" s="106"/>
      <c r="QUC93" s="106"/>
      <c r="QUD93" s="106"/>
      <c r="QUE93" s="106"/>
      <c r="QUF93" s="106"/>
      <c r="QUG93" s="106"/>
      <c r="QUH93" s="106"/>
      <c r="QUI93" s="106"/>
      <c r="QUJ93" s="106"/>
      <c r="QUK93" s="106"/>
      <c r="QUL93" s="106"/>
      <c r="QUM93" s="106"/>
      <c r="QUN93" s="106"/>
      <c r="QUO93" s="106"/>
      <c r="QUP93" s="106"/>
      <c r="QUQ93" s="106"/>
      <c r="QUR93" s="106"/>
      <c r="QUS93" s="106"/>
      <c r="QUT93" s="106"/>
      <c r="QUU93" s="106"/>
      <c r="QUV93" s="106"/>
      <c r="QUW93" s="106"/>
      <c r="QUX93" s="106"/>
      <c r="QUY93" s="106"/>
      <c r="QUZ93" s="106"/>
      <c r="QVA93" s="106"/>
      <c r="QVB93" s="106"/>
      <c r="QVC93" s="106"/>
      <c r="QVD93" s="106"/>
      <c r="QVE93" s="106"/>
      <c r="QVF93" s="106"/>
      <c r="QVG93" s="106"/>
      <c r="QVH93" s="106"/>
      <c r="QVI93" s="106"/>
      <c r="QVJ93" s="106"/>
      <c r="QVK93" s="106"/>
      <c r="QVL93" s="106"/>
      <c r="QVM93" s="106"/>
      <c r="QVN93" s="106"/>
      <c r="QVO93" s="106"/>
      <c r="QVP93" s="106"/>
      <c r="QVQ93" s="106"/>
      <c r="QVR93" s="106"/>
      <c r="QVS93" s="106"/>
      <c r="QVT93" s="106"/>
      <c r="QVU93" s="106"/>
      <c r="QVV93" s="106"/>
      <c r="QVW93" s="106"/>
      <c r="QVX93" s="106"/>
      <c r="QVY93" s="106"/>
      <c r="QVZ93" s="106"/>
      <c r="QWA93" s="106"/>
      <c r="QWB93" s="106"/>
      <c r="QWC93" s="106"/>
      <c r="QWD93" s="106"/>
      <c r="QWE93" s="106"/>
      <c r="QWF93" s="106"/>
      <c r="QWG93" s="106"/>
      <c r="QWH93" s="106"/>
      <c r="QWI93" s="106"/>
      <c r="QWJ93" s="106"/>
      <c r="QWK93" s="106"/>
      <c r="QWL93" s="106"/>
      <c r="QWM93" s="106"/>
      <c r="QWN93" s="106"/>
      <c r="QWO93" s="106"/>
      <c r="QWP93" s="106"/>
      <c r="QWQ93" s="106"/>
      <c r="QWR93" s="106"/>
      <c r="QWS93" s="106"/>
      <c r="QWT93" s="106"/>
      <c r="QWU93" s="106"/>
      <c r="QWV93" s="106"/>
      <c r="QWW93" s="106"/>
      <c r="QWX93" s="106"/>
      <c r="QWY93" s="106"/>
      <c r="QWZ93" s="106"/>
      <c r="QXA93" s="106"/>
      <c r="QXB93" s="106"/>
      <c r="QXC93" s="106"/>
      <c r="QXD93" s="106"/>
      <c r="QXE93" s="106"/>
      <c r="QXF93" s="106"/>
      <c r="QXG93" s="106"/>
      <c r="QXH93" s="106"/>
      <c r="QXI93" s="106"/>
      <c r="QXJ93" s="106"/>
      <c r="QXK93" s="106"/>
      <c r="QXL93" s="106"/>
      <c r="QXM93" s="106"/>
      <c r="QXN93" s="106"/>
      <c r="QXO93" s="106"/>
      <c r="QXP93" s="106"/>
      <c r="QXQ93" s="106"/>
      <c r="QXR93" s="106"/>
      <c r="QXS93" s="106"/>
      <c r="QXT93" s="106"/>
      <c r="QXU93" s="106"/>
      <c r="QXV93" s="106"/>
      <c r="QXW93" s="106"/>
      <c r="QXX93" s="106"/>
      <c r="QXY93" s="106"/>
      <c r="QXZ93" s="106"/>
      <c r="QYA93" s="106"/>
      <c r="QYB93" s="106"/>
      <c r="QYC93" s="106"/>
      <c r="QYD93" s="106"/>
      <c r="QYE93" s="106"/>
      <c r="QYF93" s="106"/>
      <c r="QYG93" s="106"/>
      <c r="QYH93" s="106"/>
      <c r="QYI93" s="106"/>
      <c r="QYJ93" s="106"/>
      <c r="QYK93" s="106"/>
      <c r="QYL93" s="106"/>
      <c r="QYM93" s="106"/>
      <c r="QYN93" s="106"/>
      <c r="QYO93" s="106"/>
      <c r="QYP93" s="106"/>
      <c r="QYQ93" s="106"/>
      <c r="QYR93" s="106"/>
      <c r="QYS93" s="106"/>
      <c r="QYT93" s="106"/>
      <c r="QYU93" s="106"/>
      <c r="QYV93" s="106"/>
      <c r="QYW93" s="106"/>
      <c r="QYX93" s="106"/>
      <c r="QYY93" s="106"/>
      <c r="QYZ93" s="106"/>
      <c r="QZA93" s="106"/>
      <c r="QZB93" s="106"/>
      <c r="QZC93" s="106"/>
      <c r="QZD93" s="106"/>
      <c r="QZE93" s="106"/>
      <c r="QZF93" s="106"/>
      <c r="QZG93" s="106"/>
      <c r="QZH93" s="106"/>
      <c r="QZI93" s="106"/>
      <c r="QZJ93" s="106"/>
      <c r="QZK93" s="106"/>
      <c r="QZL93" s="106"/>
      <c r="QZM93" s="106"/>
      <c r="QZN93" s="106"/>
      <c r="QZO93" s="106"/>
      <c r="QZP93" s="106"/>
      <c r="QZQ93" s="106"/>
      <c r="QZR93" s="106"/>
      <c r="QZS93" s="106"/>
      <c r="QZT93" s="106"/>
      <c r="QZU93" s="106"/>
      <c r="QZV93" s="106"/>
      <c r="QZW93" s="106"/>
      <c r="QZX93" s="106"/>
      <c r="QZY93" s="106"/>
      <c r="QZZ93" s="106"/>
      <c r="RAA93" s="106"/>
      <c r="RAB93" s="106"/>
      <c r="RAC93" s="106"/>
      <c r="RAD93" s="106"/>
      <c r="RAE93" s="106"/>
      <c r="RAF93" s="106"/>
      <c r="RAG93" s="106"/>
      <c r="RAH93" s="106"/>
      <c r="RAI93" s="106"/>
      <c r="RAJ93" s="106"/>
      <c r="RAK93" s="106"/>
      <c r="RAL93" s="106"/>
      <c r="RAM93" s="106"/>
      <c r="RAN93" s="106"/>
      <c r="RAO93" s="106"/>
      <c r="RAP93" s="106"/>
      <c r="RAQ93" s="106"/>
      <c r="RAR93" s="106"/>
      <c r="RAS93" s="106"/>
      <c r="RAT93" s="106"/>
      <c r="RAU93" s="106"/>
      <c r="RAV93" s="106"/>
      <c r="RAW93" s="106"/>
      <c r="RAX93" s="106"/>
      <c r="RAY93" s="106"/>
      <c r="RAZ93" s="106"/>
      <c r="RBA93" s="106"/>
      <c r="RBB93" s="106"/>
      <c r="RBC93" s="106"/>
      <c r="RBD93" s="106"/>
      <c r="RBE93" s="106"/>
      <c r="RBF93" s="106"/>
      <c r="RBG93" s="106"/>
      <c r="RBH93" s="106"/>
      <c r="RBI93" s="106"/>
      <c r="RBJ93" s="106"/>
      <c r="RBK93" s="106"/>
      <c r="RBL93" s="106"/>
      <c r="RBM93" s="106"/>
      <c r="RBN93" s="106"/>
      <c r="RBO93" s="106"/>
      <c r="RBP93" s="106"/>
      <c r="RBQ93" s="106"/>
      <c r="RBR93" s="106"/>
      <c r="RBS93" s="106"/>
      <c r="RBT93" s="106"/>
      <c r="RBU93" s="106"/>
      <c r="RBV93" s="106"/>
      <c r="RBW93" s="106"/>
      <c r="RBX93" s="106"/>
      <c r="RBY93" s="106"/>
      <c r="RBZ93" s="106"/>
      <c r="RCA93" s="106"/>
      <c r="RCB93" s="106"/>
      <c r="RCC93" s="106"/>
      <c r="RCD93" s="106"/>
      <c r="RCE93" s="106"/>
      <c r="RCF93" s="106"/>
      <c r="RCG93" s="106"/>
      <c r="RCH93" s="106"/>
      <c r="RCI93" s="106"/>
      <c r="RCJ93" s="106"/>
      <c r="RCK93" s="106"/>
      <c r="RCL93" s="106"/>
      <c r="RCM93" s="106"/>
      <c r="RCN93" s="106"/>
      <c r="RCO93" s="106"/>
      <c r="RCP93" s="106"/>
      <c r="RCQ93" s="106"/>
      <c r="RCR93" s="106"/>
      <c r="RCS93" s="106"/>
      <c r="RCT93" s="106"/>
      <c r="RCU93" s="106"/>
      <c r="RCV93" s="106"/>
      <c r="RCW93" s="106"/>
      <c r="RCX93" s="106"/>
      <c r="RCY93" s="106"/>
      <c r="RCZ93" s="106"/>
      <c r="RDA93" s="106"/>
      <c r="RDB93" s="106"/>
      <c r="RDC93" s="106"/>
      <c r="RDD93" s="106"/>
      <c r="RDE93" s="106"/>
      <c r="RDF93" s="106"/>
      <c r="RDG93" s="106"/>
      <c r="RDH93" s="106"/>
      <c r="RDI93" s="106"/>
      <c r="RDJ93" s="106"/>
      <c r="RDK93" s="106"/>
      <c r="RDL93" s="106"/>
      <c r="RDM93" s="106"/>
      <c r="RDN93" s="106"/>
      <c r="RDO93" s="106"/>
      <c r="RDP93" s="106"/>
      <c r="RDQ93" s="106"/>
      <c r="RDR93" s="106"/>
      <c r="RDS93" s="106"/>
      <c r="RDT93" s="106"/>
      <c r="RDU93" s="106"/>
      <c r="RDV93" s="106"/>
      <c r="RDW93" s="106"/>
      <c r="RDX93" s="106"/>
      <c r="RDY93" s="106"/>
      <c r="RDZ93" s="106"/>
      <c r="REA93" s="106"/>
      <c r="REB93" s="106"/>
      <c r="REC93" s="106"/>
      <c r="RED93" s="106"/>
      <c r="REE93" s="106"/>
      <c r="REF93" s="106"/>
      <c r="REG93" s="106"/>
      <c r="REH93" s="106"/>
      <c r="REI93" s="106"/>
      <c r="REJ93" s="106"/>
      <c r="REK93" s="106"/>
      <c r="REL93" s="106"/>
      <c r="REM93" s="106"/>
      <c r="REN93" s="106"/>
      <c r="REO93" s="106"/>
      <c r="REP93" s="106"/>
      <c r="REQ93" s="106"/>
      <c r="RER93" s="106"/>
      <c r="RES93" s="106"/>
      <c r="RET93" s="106"/>
      <c r="REU93" s="106"/>
      <c r="REV93" s="106"/>
      <c r="REW93" s="106"/>
      <c r="REX93" s="106"/>
      <c r="REY93" s="106"/>
      <c r="REZ93" s="106"/>
      <c r="RFA93" s="106"/>
      <c r="RFB93" s="106"/>
      <c r="RFC93" s="106"/>
      <c r="RFD93" s="106"/>
      <c r="RFE93" s="106"/>
      <c r="RFF93" s="106"/>
      <c r="RFG93" s="106"/>
      <c r="RFH93" s="106"/>
      <c r="RFI93" s="106"/>
      <c r="RFJ93" s="106"/>
      <c r="RFK93" s="106"/>
      <c r="RFL93" s="106"/>
      <c r="RFM93" s="106"/>
      <c r="RFN93" s="106"/>
      <c r="RFO93" s="106"/>
      <c r="RFP93" s="106"/>
      <c r="RFQ93" s="106"/>
      <c r="RFR93" s="106"/>
      <c r="RFS93" s="106"/>
      <c r="RFT93" s="106"/>
      <c r="RFU93" s="106"/>
      <c r="RFV93" s="106"/>
      <c r="RFW93" s="106"/>
      <c r="RFX93" s="106"/>
      <c r="RFY93" s="106"/>
      <c r="RFZ93" s="106"/>
      <c r="RGA93" s="106"/>
      <c r="RGB93" s="106"/>
      <c r="RGC93" s="106"/>
      <c r="RGD93" s="106"/>
      <c r="RGE93" s="106"/>
      <c r="RGF93" s="106"/>
      <c r="RGG93" s="106"/>
      <c r="RGH93" s="106"/>
      <c r="RGI93" s="106"/>
      <c r="RGJ93" s="106"/>
      <c r="RGK93" s="106"/>
      <c r="RGL93" s="106"/>
      <c r="RGM93" s="106"/>
      <c r="RGN93" s="106"/>
      <c r="RGO93" s="106"/>
      <c r="RGP93" s="106"/>
      <c r="RGQ93" s="106"/>
      <c r="RGR93" s="106"/>
      <c r="RGS93" s="106"/>
      <c r="RGT93" s="106"/>
      <c r="RGU93" s="106"/>
      <c r="RGV93" s="106"/>
      <c r="RGW93" s="106"/>
      <c r="RGX93" s="106"/>
      <c r="RGY93" s="106"/>
      <c r="RGZ93" s="106"/>
      <c r="RHA93" s="106"/>
      <c r="RHB93" s="106"/>
      <c r="RHC93" s="106"/>
      <c r="RHD93" s="106"/>
      <c r="RHE93" s="106"/>
      <c r="RHF93" s="106"/>
      <c r="RHG93" s="106"/>
      <c r="RHH93" s="106"/>
      <c r="RHI93" s="106"/>
      <c r="RHJ93" s="106"/>
      <c r="RHK93" s="106"/>
      <c r="RHL93" s="106"/>
      <c r="RHM93" s="106"/>
      <c r="RHN93" s="106"/>
      <c r="RHO93" s="106"/>
      <c r="RHP93" s="106"/>
      <c r="RHQ93" s="106"/>
      <c r="RHR93" s="106"/>
      <c r="RHS93" s="106"/>
      <c r="RHT93" s="106"/>
      <c r="RHU93" s="106"/>
      <c r="RHV93" s="106"/>
      <c r="RHW93" s="106"/>
      <c r="RHX93" s="106"/>
      <c r="RHY93" s="106"/>
      <c r="RHZ93" s="106"/>
      <c r="RIA93" s="106"/>
      <c r="RIB93" s="106"/>
      <c r="RIC93" s="106"/>
      <c r="RID93" s="106"/>
      <c r="RIE93" s="106"/>
      <c r="RIF93" s="106"/>
      <c r="RIG93" s="106"/>
      <c r="RIH93" s="106"/>
      <c r="RII93" s="106"/>
      <c r="RIJ93" s="106"/>
      <c r="RIK93" s="106"/>
      <c r="RIL93" s="106"/>
      <c r="RIM93" s="106"/>
      <c r="RIN93" s="106"/>
      <c r="RIO93" s="106"/>
      <c r="RIP93" s="106"/>
      <c r="RIQ93" s="106"/>
      <c r="RIR93" s="106"/>
      <c r="RIS93" s="106"/>
      <c r="RIT93" s="106"/>
      <c r="RIU93" s="106"/>
      <c r="RIV93" s="106"/>
      <c r="RIW93" s="106"/>
      <c r="RIX93" s="106"/>
      <c r="RIY93" s="106"/>
      <c r="RIZ93" s="106"/>
      <c r="RJA93" s="106"/>
      <c r="RJB93" s="106"/>
      <c r="RJC93" s="106"/>
      <c r="RJD93" s="106"/>
      <c r="RJE93" s="106"/>
      <c r="RJF93" s="106"/>
      <c r="RJG93" s="106"/>
      <c r="RJH93" s="106"/>
      <c r="RJI93" s="106"/>
      <c r="RJJ93" s="106"/>
      <c r="RJK93" s="106"/>
      <c r="RJL93" s="106"/>
      <c r="RJM93" s="106"/>
      <c r="RJN93" s="106"/>
      <c r="RJO93" s="106"/>
      <c r="RJP93" s="106"/>
      <c r="RJQ93" s="106"/>
      <c r="RJR93" s="106"/>
      <c r="RJS93" s="106"/>
      <c r="RJT93" s="106"/>
      <c r="RJU93" s="106"/>
      <c r="RJV93" s="106"/>
      <c r="RJW93" s="106"/>
      <c r="RJX93" s="106"/>
      <c r="RJY93" s="106"/>
      <c r="RJZ93" s="106"/>
      <c r="RKA93" s="106"/>
      <c r="RKB93" s="106"/>
      <c r="RKC93" s="106"/>
      <c r="RKD93" s="106"/>
      <c r="RKE93" s="106"/>
      <c r="RKF93" s="106"/>
      <c r="RKG93" s="106"/>
      <c r="RKH93" s="106"/>
      <c r="RKI93" s="106"/>
      <c r="RKJ93" s="106"/>
      <c r="RKK93" s="106"/>
      <c r="RKL93" s="106"/>
      <c r="RKM93" s="106"/>
      <c r="RKN93" s="106"/>
      <c r="RKO93" s="106"/>
      <c r="RKP93" s="106"/>
      <c r="RKQ93" s="106"/>
      <c r="RKR93" s="106"/>
      <c r="RKS93" s="106"/>
      <c r="RKT93" s="106"/>
      <c r="RKU93" s="106"/>
      <c r="RKV93" s="106"/>
      <c r="RKW93" s="106"/>
      <c r="RKX93" s="106"/>
      <c r="RKY93" s="106"/>
      <c r="RKZ93" s="106"/>
      <c r="RLA93" s="106"/>
      <c r="RLB93" s="106"/>
      <c r="RLC93" s="106"/>
      <c r="RLD93" s="106"/>
      <c r="RLE93" s="106"/>
      <c r="RLF93" s="106"/>
      <c r="RLG93" s="106"/>
      <c r="RLH93" s="106"/>
      <c r="RLI93" s="106"/>
      <c r="RLJ93" s="106"/>
      <c r="RLK93" s="106"/>
      <c r="RLL93" s="106"/>
      <c r="RLM93" s="106"/>
      <c r="RLN93" s="106"/>
      <c r="RLO93" s="106"/>
      <c r="RLP93" s="106"/>
      <c r="RLQ93" s="106"/>
      <c r="RLR93" s="106"/>
      <c r="RLS93" s="106"/>
      <c r="RLT93" s="106"/>
      <c r="RLU93" s="106"/>
      <c r="RLV93" s="106"/>
      <c r="RLW93" s="106"/>
      <c r="RLX93" s="106"/>
      <c r="RLY93" s="106"/>
      <c r="RLZ93" s="106"/>
      <c r="RMA93" s="106"/>
      <c r="RMB93" s="106"/>
      <c r="RMC93" s="106"/>
      <c r="RMD93" s="106"/>
      <c r="RME93" s="106"/>
      <c r="RMF93" s="106"/>
      <c r="RMG93" s="106"/>
      <c r="RMH93" s="106"/>
      <c r="RMI93" s="106"/>
      <c r="RMJ93" s="106"/>
      <c r="RMK93" s="106"/>
      <c r="RML93" s="106"/>
      <c r="RMM93" s="106"/>
      <c r="RMN93" s="106"/>
      <c r="RMO93" s="106"/>
      <c r="RMP93" s="106"/>
      <c r="RMQ93" s="106"/>
      <c r="RMR93" s="106"/>
      <c r="RMS93" s="106"/>
      <c r="RMT93" s="106"/>
      <c r="RMU93" s="106"/>
      <c r="RMV93" s="106"/>
      <c r="RMW93" s="106"/>
      <c r="RMX93" s="106"/>
      <c r="RMY93" s="106"/>
      <c r="RMZ93" s="106"/>
      <c r="RNA93" s="106"/>
      <c r="RNB93" s="106"/>
      <c r="RNC93" s="106"/>
      <c r="RND93" s="106"/>
      <c r="RNE93" s="106"/>
      <c r="RNF93" s="106"/>
      <c r="RNG93" s="106"/>
      <c r="RNH93" s="106"/>
      <c r="RNI93" s="106"/>
      <c r="RNJ93" s="106"/>
      <c r="RNK93" s="106"/>
      <c r="RNL93" s="106"/>
      <c r="RNM93" s="106"/>
      <c r="RNN93" s="106"/>
      <c r="RNO93" s="106"/>
      <c r="RNP93" s="106"/>
      <c r="RNQ93" s="106"/>
      <c r="RNR93" s="106"/>
      <c r="RNS93" s="106"/>
      <c r="RNT93" s="106"/>
      <c r="RNU93" s="106"/>
      <c r="RNV93" s="106"/>
      <c r="RNW93" s="106"/>
      <c r="RNX93" s="106"/>
      <c r="RNY93" s="106"/>
      <c r="RNZ93" s="106"/>
      <c r="ROA93" s="106"/>
      <c r="ROB93" s="106"/>
      <c r="ROC93" s="106"/>
      <c r="ROD93" s="106"/>
      <c r="ROE93" s="106"/>
      <c r="ROF93" s="106"/>
      <c r="ROG93" s="106"/>
      <c r="ROH93" s="106"/>
      <c r="ROI93" s="106"/>
      <c r="ROJ93" s="106"/>
      <c r="ROK93" s="106"/>
      <c r="ROL93" s="106"/>
      <c r="ROM93" s="106"/>
      <c r="RON93" s="106"/>
      <c r="ROO93" s="106"/>
      <c r="ROP93" s="106"/>
      <c r="ROQ93" s="106"/>
      <c r="ROR93" s="106"/>
      <c r="ROS93" s="106"/>
      <c r="ROT93" s="106"/>
      <c r="ROU93" s="106"/>
      <c r="ROV93" s="106"/>
      <c r="ROW93" s="106"/>
      <c r="ROX93" s="106"/>
      <c r="ROY93" s="106"/>
      <c r="ROZ93" s="106"/>
      <c r="RPA93" s="106"/>
      <c r="RPB93" s="106"/>
      <c r="RPC93" s="106"/>
      <c r="RPD93" s="106"/>
      <c r="RPE93" s="106"/>
      <c r="RPF93" s="106"/>
      <c r="RPG93" s="106"/>
      <c r="RPH93" s="106"/>
      <c r="RPI93" s="106"/>
      <c r="RPJ93" s="106"/>
      <c r="RPK93" s="106"/>
      <c r="RPL93" s="106"/>
      <c r="RPM93" s="106"/>
      <c r="RPN93" s="106"/>
      <c r="RPO93" s="106"/>
      <c r="RPP93" s="106"/>
      <c r="RPQ93" s="106"/>
      <c r="RPR93" s="106"/>
      <c r="RPS93" s="106"/>
      <c r="RPT93" s="106"/>
      <c r="RPU93" s="106"/>
      <c r="RPV93" s="106"/>
      <c r="RPW93" s="106"/>
      <c r="RPX93" s="106"/>
      <c r="RPY93" s="106"/>
      <c r="RPZ93" s="106"/>
      <c r="RQA93" s="106"/>
      <c r="RQB93" s="106"/>
      <c r="RQC93" s="106"/>
      <c r="RQD93" s="106"/>
      <c r="RQE93" s="106"/>
      <c r="RQF93" s="106"/>
      <c r="RQG93" s="106"/>
      <c r="RQH93" s="106"/>
      <c r="RQI93" s="106"/>
      <c r="RQJ93" s="106"/>
      <c r="RQK93" s="106"/>
      <c r="RQL93" s="106"/>
      <c r="RQM93" s="106"/>
      <c r="RQN93" s="106"/>
      <c r="RQO93" s="106"/>
      <c r="RQP93" s="106"/>
      <c r="RQQ93" s="106"/>
      <c r="RQR93" s="106"/>
      <c r="RQS93" s="106"/>
      <c r="RQT93" s="106"/>
      <c r="RQU93" s="106"/>
      <c r="RQV93" s="106"/>
      <c r="RQW93" s="106"/>
      <c r="RQX93" s="106"/>
      <c r="RQY93" s="106"/>
      <c r="RQZ93" s="106"/>
      <c r="RRA93" s="106"/>
      <c r="RRB93" s="106"/>
      <c r="RRC93" s="106"/>
      <c r="RRD93" s="106"/>
      <c r="RRE93" s="106"/>
      <c r="RRF93" s="106"/>
      <c r="RRG93" s="106"/>
      <c r="RRH93" s="106"/>
      <c r="RRI93" s="106"/>
      <c r="RRJ93" s="106"/>
      <c r="RRK93" s="106"/>
      <c r="RRL93" s="106"/>
      <c r="RRM93" s="106"/>
      <c r="RRN93" s="106"/>
      <c r="RRO93" s="106"/>
      <c r="RRP93" s="106"/>
      <c r="RRQ93" s="106"/>
      <c r="RRR93" s="106"/>
      <c r="RRS93" s="106"/>
      <c r="RRT93" s="106"/>
      <c r="RRU93" s="106"/>
      <c r="RRV93" s="106"/>
      <c r="RRW93" s="106"/>
      <c r="RRX93" s="106"/>
      <c r="RRY93" s="106"/>
      <c r="RRZ93" s="106"/>
      <c r="RSA93" s="106"/>
      <c r="RSB93" s="106"/>
      <c r="RSC93" s="106"/>
      <c r="RSD93" s="106"/>
      <c r="RSE93" s="106"/>
      <c r="RSF93" s="106"/>
      <c r="RSG93" s="106"/>
      <c r="RSH93" s="106"/>
      <c r="RSI93" s="106"/>
      <c r="RSJ93" s="106"/>
      <c r="RSK93" s="106"/>
      <c r="RSL93" s="106"/>
      <c r="RSM93" s="106"/>
      <c r="RSN93" s="106"/>
      <c r="RSO93" s="106"/>
      <c r="RSP93" s="106"/>
      <c r="RSQ93" s="106"/>
      <c r="RSR93" s="106"/>
      <c r="RSS93" s="106"/>
      <c r="RST93" s="106"/>
      <c r="RSU93" s="106"/>
      <c r="RSV93" s="106"/>
      <c r="RSW93" s="106"/>
      <c r="RSX93" s="106"/>
      <c r="RSY93" s="106"/>
      <c r="RSZ93" s="106"/>
      <c r="RTA93" s="106"/>
      <c r="RTB93" s="106"/>
      <c r="RTC93" s="106"/>
      <c r="RTD93" s="106"/>
      <c r="RTE93" s="106"/>
      <c r="RTF93" s="106"/>
      <c r="RTG93" s="106"/>
      <c r="RTH93" s="106"/>
      <c r="RTI93" s="106"/>
      <c r="RTJ93" s="106"/>
      <c r="RTK93" s="106"/>
      <c r="RTL93" s="106"/>
      <c r="RTM93" s="106"/>
      <c r="RTN93" s="106"/>
      <c r="RTO93" s="106"/>
      <c r="RTP93" s="106"/>
      <c r="RTQ93" s="106"/>
      <c r="RTR93" s="106"/>
      <c r="RTS93" s="106"/>
      <c r="RTT93" s="106"/>
      <c r="RTU93" s="106"/>
      <c r="RTV93" s="106"/>
      <c r="RTW93" s="106"/>
      <c r="RTX93" s="106"/>
      <c r="RTY93" s="106"/>
      <c r="RTZ93" s="106"/>
      <c r="RUA93" s="106"/>
      <c r="RUB93" s="106"/>
      <c r="RUC93" s="106"/>
      <c r="RUD93" s="106"/>
      <c r="RUE93" s="106"/>
      <c r="RUF93" s="106"/>
      <c r="RUG93" s="106"/>
      <c r="RUH93" s="106"/>
      <c r="RUI93" s="106"/>
      <c r="RUJ93" s="106"/>
      <c r="RUK93" s="106"/>
      <c r="RUL93" s="106"/>
      <c r="RUM93" s="106"/>
      <c r="RUN93" s="106"/>
      <c r="RUO93" s="106"/>
      <c r="RUP93" s="106"/>
      <c r="RUQ93" s="106"/>
      <c r="RUR93" s="106"/>
      <c r="RUS93" s="106"/>
      <c r="RUT93" s="106"/>
      <c r="RUU93" s="106"/>
      <c r="RUV93" s="106"/>
      <c r="RUW93" s="106"/>
      <c r="RUX93" s="106"/>
      <c r="RUY93" s="106"/>
      <c r="RUZ93" s="106"/>
      <c r="RVA93" s="106"/>
      <c r="RVB93" s="106"/>
      <c r="RVC93" s="106"/>
      <c r="RVD93" s="106"/>
      <c r="RVE93" s="106"/>
      <c r="RVF93" s="106"/>
      <c r="RVG93" s="106"/>
      <c r="RVH93" s="106"/>
      <c r="RVI93" s="106"/>
      <c r="RVJ93" s="106"/>
      <c r="RVK93" s="106"/>
      <c r="RVL93" s="106"/>
      <c r="RVM93" s="106"/>
      <c r="RVN93" s="106"/>
      <c r="RVO93" s="106"/>
      <c r="RVP93" s="106"/>
      <c r="RVQ93" s="106"/>
      <c r="RVR93" s="106"/>
      <c r="RVS93" s="106"/>
      <c r="RVT93" s="106"/>
      <c r="RVU93" s="106"/>
      <c r="RVV93" s="106"/>
      <c r="RVW93" s="106"/>
      <c r="RVX93" s="106"/>
      <c r="RVY93" s="106"/>
      <c r="RVZ93" s="106"/>
      <c r="RWA93" s="106"/>
      <c r="RWB93" s="106"/>
      <c r="RWC93" s="106"/>
      <c r="RWD93" s="106"/>
      <c r="RWE93" s="106"/>
      <c r="RWF93" s="106"/>
      <c r="RWG93" s="106"/>
      <c r="RWH93" s="106"/>
      <c r="RWI93" s="106"/>
      <c r="RWJ93" s="106"/>
      <c r="RWK93" s="106"/>
      <c r="RWL93" s="106"/>
      <c r="RWM93" s="106"/>
      <c r="RWN93" s="106"/>
      <c r="RWO93" s="106"/>
      <c r="RWP93" s="106"/>
      <c r="RWQ93" s="106"/>
      <c r="RWR93" s="106"/>
      <c r="RWS93" s="106"/>
      <c r="RWT93" s="106"/>
      <c r="RWU93" s="106"/>
      <c r="RWV93" s="106"/>
      <c r="RWW93" s="106"/>
      <c r="RWX93" s="106"/>
      <c r="RWY93" s="106"/>
      <c r="RWZ93" s="106"/>
      <c r="RXA93" s="106"/>
      <c r="RXB93" s="106"/>
      <c r="RXC93" s="106"/>
      <c r="RXD93" s="106"/>
      <c r="RXE93" s="106"/>
      <c r="RXF93" s="106"/>
      <c r="RXG93" s="106"/>
      <c r="RXH93" s="106"/>
      <c r="RXI93" s="106"/>
      <c r="RXJ93" s="106"/>
      <c r="RXK93" s="106"/>
      <c r="RXL93" s="106"/>
      <c r="RXM93" s="106"/>
      <c r="RXN93" s="106"/>
      <c r="RXO93" s="106"/>
      <c r="RXP93" s="106"/>
      <c r="RXQ93" s="106"/>
      <c r="RXR93" s="106"/>
      <c r="RXS93" s="106"/>
      <c r="RXT93" s="106"/>
      <c r="RXU93" s="106"/>
      <c r="RXV93" s="106"/>
      <c r="RXW93" s="106"/>
      <c r="RXX93" s="106"/>
      <c r="RXY93" s="106"/>
      <c r="RXZ93" s="106"/>
      <c r="RYA93" s="106"/>
      <c r="RYB93" s="106"/>
      <c r="RYC93" s="106"/>
      <c r="RYD93" s="106"/>
      <c r="RYE93" s="106"/>
      <c r="RYF93" s="106"/>
      <c r="RYG93" s="106"/>
      <c r="RYH93" s="106"/>
      <c r="RYI93" s="106"/>
      <c r="RYJ93" s="106"/>
      <c r="RYK93" s="106"/>
      <c r="RYL93" s="106"/>
      <c r="RYM93" s="106"/>
      <c r="RYN93" s="106"/>
      <c r="RYO93" s="106"/>
      <c r="RYP93" s="106"/>
      <c r="RYQ93" s="106"/>
      <c r="RYR93" s="106"/>
      <c r="RYS93" s="106"/>
      <c r="RYT93" s="106"/>
      <c r="RYU93" s="106"/>
      <c r="RYV93" s="106"/>
      <c r="RYW93" s="106"/>
      <c r="RYX93" s="106"/>
      <c r="RYY93" s="106"/>
      <c r="RYZ93" s="106"/>
      <c r="RZA93" s="106"/>
      <c r="RZB93" s="106"/>
      <c r="RZC93" s="106"/>
      <c r="RZD93" s="106"/>
      <c r="RZE93" s="106"/>
      <c r="RZF93" s="106"/>
      <c r="RZG93" s="106"/>
      <c r="RZH93" s="106"/>
      <c r="RZI93" s="106"/>
      <c r="RZJ93" s="106"/>
      <c r="RZK93" s="106"/>
      <c r="RZL93" s="106"/>
      <c r="RZM93" s="106"/>
      <c r="RZN93" s="106"/>
      <c r="RZO93" s="106"/>
      <c r="RZP93" s="106"/>
      <c r="RZQ93" s="106"/>
      <c r="RZR93" s="106"/>
      <c r="RZS93" s="106"/>
      <c r="RZT93" s="106"/>
      <c r="RZU93" s="106"/>
      <c r="RZV93" s="106"/>
      <c r="RZW93" s="106"/>
      <c r="RZX93" s="106"/>
      <c r="RZY93" s="106"/>
      <c r="RZZ93" s="106"/>
      <c r="SAA93" s="106"/>
      <c r="SAB93" s="106"/>
      <c r="SAC93" s="106"/>
      <c r="SAD93" s="106"/>
      <c r="SAE93" s="106"/>
      <c r="SAF93" s="106"/>
      <c r="SAG93" s="106"/>
      <c r="SAH93" s="106"/>
      <c r="SAI93" s="106"/>
      <c r="SAJ93" s="106"/>
      <c r="SAK93" s="106"/>
      <c r="SAL93" s="106"/>
      <c r="SAM93" s="106"/>
      <c r="SAN93" s="106"/>
      <c r="SAO93" s="106"/>
      <c r="SAP93" s="106"/>
      <c r="SAQ93" s="106"/>
      <c r="SAR93" s="106"/>
      <c r="SAS93" s="106"/>
      <c r="SAT93" s="106"/>
      <c r="SAU93" s="106"/>
      <c r="SAV93" s="106"/>
      <c r="SAW93" s="106"/>
      <c r="SAX93" s="106"/>
      <c r="SAY93" s="106"/>
      <c r="SAZ93" s="106"/>
      <c r="SBA93" s="106"/>
      <c r="SBB93" s="106"/>
      <c r="SBC93" s="106"/>
      <c r="SBD93" s="106"/>
      <c r="SBE93" s="106"/>
      <c r="SBF93" s="106"/>
      <c r="SBG93" s="106"/>
      <c r="SBH93" s="106"/>
      <c r="SBI93" s="106"/>
      <c r="SBJ93" s="106"/>
      <c r="SBK93" s="106"/>
      <c r="SBL93" s="106"/>
      <c r="SBM93" s="106"/>
      <c r="SBN93" s="106"/>
      <c r="SBO93" s="106"/>
      <c r="SBP93" s="106"/>
      <c r="SBQ93" s="106"/>
      <c r="SBR93" s="106"/>
      <c r="SBS93" s="106"/>
      <c r="SBT93" s="106"/>
      <c r="SBU93" s="106"/>
      <c r="SBV93" s="106"/>
      <c r="SBW93" s="106"/>
      <c r="SBX93" s="106"/>
      <c r="SBY93" s="106"/>
      <c r="SBZ93" s="106"/>
      <c r="SCA93" s="106"/>
      <c r="SCB93" s="106"/>
      <c r="SCC93" s="106"/>
      <c r="SCD93" s="106"/>
      <c r="SCE93" s="106"/>
      <c r="SCF93" s="106"/>
      <c r="SCG93" s="106"/>
      <c r="SCH93" s="106"/>
      <c r="SCI93" s="106"/>
      <c r="SCJ93" s="106"/>
      <c r="SCK93" s="106"/>
      <c r="SCL93" s="106"/>
      <c r="SCM93" s="106"/>
      <c r="SCN93" s="106"/>
      <c r="SCO93" s="106"/>
      <c r="SCP93" s="106"/>
      <c r="SCQ93" s="106"/>
      <c r="SCR93" s="106"/>
      <c r="SCS93" s="106"/>
      <c r="SCT93" s="106"/>
      <c r="SCU93" s="106"/>
      <c r="SCV93" s="106"/>
      <c r="SCW93" s="106"/>
      <c r="SCX93" s="106"/>
      <c r="SCY93" s="106"/>
      <c r="SCZ93" s="106"/>
      <c r="SDA93" s="106"/>
      <c r="SDB93" s="106"/>
      <c r="SDC93" s="106"/>
      <c r="SDD93" s="106"/>
      <c r="SDE93" s="106"/>
      <c r="SDF93" s="106"/>
      <c r="SDG93" s="106"/>
      <c r="SDH93" s="106"/>
      <c r="SDI93" s="106"/>
      <c r="SDJ93" s="106"/>
      <c r="SDK93" s="106"/>
      <c r="SDL93" s="106"/>
      <c r="SDM93" s="106"/>
      <c r="SDN93" s="106"/>
      <c r="SDO93" s="106"/>
      <c r="SDP93" s="106"/>
      <c r="SDQ93" s="106"/>
      <c r="SDR93" s="106"/>
      <c r="SDS93" s="106"/>
      <c r="SDT93" s="106"/>
      <c r="SDU93" s="106"/>
      <c r="SDV93" s="106"/>
      <c r="SDW93" s="106"/>
      <c r="SDX93" s="106"/>
      <c r="SDY93" s="106"/>
      <c r="SDZ93" s="106"/>
      <c r="SEA93" s="106"/>
      <c r="SEB93" s="106"/>
      <c r="SEC93" s="106"/>
      <c r="SED93" s="106"/>
      <c r="SEE93" s="106"/>
      <c r="SEF93" s="106"/>
      <c r="SEG93" s="106"/>
      <c r="SEH93" s="106"/>
      <c r="SEI93" s="106"/>
      <c r="SEJ93" s="106"/>
      <c r="SEK93" s="106"/>
      <c r="SEL93" s="106"/>
      <c r="SEM93" s="106"/>
      <c r="SEN93" s="106"/>
      <c r="SEO93" s="106"/>
      <c r="SEP93" s="106"/>
      <c r="SEQ93" s="106"/>
      <c r="SER93" s="106"/>
      <c r="SES93" s="106"/>
      <c r="SET93" s="106"/>
      <c r="SEU93" s="106"/>
      <c r="SEV93" s="106"/>
      <c r="SEW93" s="106"/>
      <c r="SEX93" s="106"/>
      <c r="SEY93" s="106"/>
      <c r="SEZ93" s="106"/>
      <c r="SFA93" s="106"/>
      <c r="SFB93" s="106"/>
      <c r="SFC93" s="106"/>
      <c r="SFD93" s="106"/>
      <c r="SFE93" s="106"/>
      <c r="SFF93" s="106"/>
      <c r="SFG93" s="106"/>
      <c r="SFH93" s="106"/>
      <c r="SFI93" s="106"/>
      <c r="SFJ93" s="106"/>
      <c r="SFK93" s="106"/>
      <c r="SFL93" s="106"/>
      <c r="SFM93" s="106"/>
      <c r="SFN93" s="106"/>
      <c r="SFO93" s="106"/>
      <c r="SFP93" s="106"/>
      <c r="SFQ93" s="106"/>
      <c r="SFR93" s="106"/>
      <c r="SFS93" s="106"/>
      <c r="SFT93" s="106"/>
      <c r="SFU93" s="106"/>
      <c r="SFV93" s="106"/>
      <c r="SFW93" s="106"/>
      <c r="SFX93" s="106"/>
      <c r="SFY93" s="106"/>
      <c r="SFZ93" s="106"/>
      <c r="SGA93" s="106"/>
      <c r="SGB93" s="106"/>
      <c r="SGC93" s="106"/>
      <c r="SGD93" s="106"/>
      <c r="SGE93" s="106"/>
      <c r="SGF93" s="106"/>
      <c r="SGG93" s="106"/>
      <c r="SGH93" s="106"/>
      <c r="SGI93" s="106"/>
      <c r="SGJ93" s="106"/>
      <c r="SGK93" s="106"/>
      <c r="SGL93" s="106"/>
      <c r="SGM93" s="106"/>
      <c r="SGN93" s="106"/>
      <c r="SGO93" s="106"/>
      <c r="SGP93" s="106"/>
      <c r="SGQ93" s="106"/>
      <c r="SGR93" s="106"/>
      <c r="SGS93" s="106"/>
      <c r="SGT93" s="106"/>
      <c r="SGU93" s="106"/>
      <c r="SGV93" s="106"/>
      <c r="SGW93" s="106"/>
      <c r="SGX93" s="106"/>
      <c r="SGY93" s="106"/>
      <c r="SGZ93" s="106"/>
      <c r="SHA93" s="106"/>
      <c r="SHB93" s="106"/>
      <c r="SHC93" s="106"/>
      <c r="SHD93" s="106"/>
      <c r="SHE93" s="106"/>
      <c r="SHF93" s="106"/>
      <c r="SHG93" s="106"/>
      <c r="SHH93" s="106"/>
      <c r="SHI93" s="106"/>
      <c r="SHJ93" s="106"/>
      <c r="SHK93" s="106"/>
      <c r="SHL93" s="106"/>
      <c r="SHM93" s="106"/>
      <c r="SHN93" s="106"/>
      <c r="SHO93" s="106"/>
      <c r="SHP93" s="106"/>
      <c r="SHQ93" s="106"/>
      <c r="SHR93" s="106"/>
      <c r="SHS93" s="106"/>
      <c r="SHT93" s="106"/>
      <c r="SHU93" s="106"/>
      <c r="SHV93" s="106"/>
      <c r="SHW93" s="106"/>
      <c r="SHX93" s="106"/>
      <c r="SHY93" s="106"/>
      <c r="SHZ93" s="106"/>
      <c r="SIA93" s="106"/>
      <c r="SIB93" s="106"/>
      <c r="SIC93" s="106"/>
      <c r="SID93" s="106"/>
      <c r="SIE93" s="106"/>
      <c r="SIF93" s="106"/>
      <c r="SIG93" s="106"/>
      <c r="SIH93" s="106"/>
      <c r="SII93" s="106"/>
      <c r="SIJ93" s="106"/>
      <c r="SIK93" s="106"/>
      <c r="SIL93" s="106"/>
      <c r="SIM93" s="106"/>
      <c r="SIN93" s="106"/>
      <c r="SIO93" s="106"/>
      <c r="SIP93" s="106"/>
      <c r="SIQ93" s="106"/>
      <c r="SIR93" s="106"/>
      <c r="SIS93" s="106"/>
      <c r="SIT93" s="106"/>
      <c r="SIU93" s="106"/>
      <c r="SIV93" s="106"/>
      <c r="SIW93" s="106"/>
      <c r="SIX93" s="106"/>
      <c r="SIY93" s="106"/>
      <c r="SIZ93" s="106"/>
      <c r="SJA93" s="106"/>
      <c r="SJB93" s="106"/>
      <c r="SJC93" s="106"/>
      <c r="SJD93" s="106"/>
      <c r="SJE93" s="106"/>
      <c r="SJF93" s="106"/>
      <c r="SJG93" s="106"/>
      <c r="SJH93" s="106"/>
      <c r="SJI93" s="106"/>
      <c r="SJJ93" s="106"/>
      <c r="SJK93" s="106"/>
      <c r="SJL93" s="106"/>
      <c r="SJM93" s="106"/>
      <c r="SJN93" s="106"/>
      <c r="SJO93" s="106"/>
      <c r="SJP93" s="106"/>
      <c r="SJQ93" s="106"/>
      <c r="SJR93" s="106"/>
      <c r="SJS93" s="106"/>
      <c r="SJT93" s="106"/>
      <c r="SJU93" s="106"/>
      <c r="SJV93" s="106"/>
      <c r="SJW93" s="106"/>
      <c r="SJX93" s="106"/>
      <c r="SJY93" s="106"/>
      <c r="SJZ93" s="106"/>
      <c r="SKA93" s="106"/>
      <c r="SKB93" s="106"/>
      <c r="SKC93" s="106"/>
      <c r="SKD93" s="106"/>
      <c r="SKE93" s="106"/>
      <c r="SKF93" s="106"/>
      <c r="SKG93" s="106"/>
      <c r="SKH93" s="106"/>
      <c r="SKI93" s="106"/>
      <c r="SKJ93" s="106"/>
      <c r="SKK93" s="106"/>
      <c r="SKL93" s="106"/>
      <c r="SKM93" s="106"/>
      <c r="SKN93" s="106"/>
      <c r="SKO93" s="106"/>
      <c r="SKP93" s="106"/>
      <c r="SKQ93" s="106"/>
      <c r="SKR93" s="106"/>
      <c r="SKS93" s="106"/>
      <c r="SKT93" s="106"/>
      <c r="SKU93" s="106"/>
      <c r="SKV93" s="106"/>
      <c r="SKW93" s="106"/>
      <c r="SKX93" s="106"/>
      <c r="SKY93" s="106"/>
      <c r="SKZ93" s="106"/>
      <c r="SLA93" s="106"/>
      <c r="SLB93" s="106"/>
      <c r="SLC93" s="106"/>
      <c r="SLD93" s="106"/>
      <c r="SLE93" s="106"/>
      <c r="SLF93" s="106"/>
      <c r="SLG93" s="106"/>
      <c r="SLH93" s="106"/>
      <c r="SLI93" s="106"/>
      <c r="SLJ93" s="106"/>
      <c r="SLK93" s="106"/>
      <c r="SLL93" s="106"/>
      <c r="SLM93" s="106"/>
      <c r="SLN93" s="106"/>
      <c r="SLO93" s="106"/>
      <c r="SLP93" s="106"/>
      <c r="SLQ93" s="106"/>
      <c r="SLR93" s="106"/>
      <c r="SLS93" s="106"/>
      <c r="SLT93" s="106"/>
      <c r="SLU93" s="106"/>
      <c r="SLV93" s="106"/>
      <c r="SLW93" s="106"/>
      <c r="SLX93" s="106"/>
      <c r="SLY93" s="106"/>
      <c r="SLZ93" s="106"/>
      <c r="SMA93" s="106"/>
      <c r="SMB93" s="106"/>
      <c r="SMC93" s="106"/>
      <c r="SMD93" s="106"/>
      <c r="SME93" s="106"/>
      <c r="SMF93" s="106"/>
      <c r="SMG93" s="106"/>
      <c r="SMH93" s="106"/>
      <c r="SMI93" s="106"/>
      <c r="SMJ93" s="106"/>
      <c r="SMK93" s="106"/>
      <c r="SML93" s="106"/>
      <c r="SMM93" s="106"/>
      <c r="SMN93" s="106"/>
      <c r="SMO93" s="106"/>
      <c r="SMP93" s="106"/>
      <c r="SMQ93" s="106"/>
      <c r="SMR93" s="106"/>
      <c r="SMS93" s="106"/>
      <c r="SMT93" s="106"/>
      <c r="SMU93" s="106"/>
      <c r="SMV93" s="106"/>
      <c r="SMW93" s="106"/>
      <c r="SMX93" s="106"/>
      <c r="SMY93" s="106"/>
      <c r="SMZ93" s="106"/>
      <c r="SNA93" s="106"/>
      <c r="SNB93" s="106"/>
      <c r="SNC93" s="106"/>
      <c r="SND93" s="106"/>
      <c r="SNE93" s="106"/>
      <c r="SNF93" s="106"/>
      <c r="SNG93" s="106"/>
      <c r="SNH93" s="106"/>
      <c r="SNI93" s="106"/>
      <c r="SNJ93" s="106"/>
      <c r="SNK93" s="106"/>
      <c r="SNL93" s="106"/>
      <c r="SNM93" s="106"/>
      <c r="SNN93" s="106"/>
      <c r="SNO93" s="106"/>
      <c r="SNP93" s="106"/>
      <c r="SNQ93" s="106"/>
      <c r="SNR93" s="106"/>
      <c r="SNS93" s="106"/>
      <c r="SNT93" s="106"/>
      <c r="SNU93" s="106"/>
      <c r="SNV93" s="106"/>
      <c r="SNW93" s="106"/>
      <c r="SNX93" s="106"/>
      <c r="SNY93" s="106"/>
      <c r="SNZ93" s="106"/>
      <c r="SOA93" s="106"/>
      <c r="SOB93" s="106"/>
      <c r="SOC93" s="106"/>
      <c r="SOD93" s="106"/>
      <c r="SOE93" s="106"/>
      <c r="SOF93" s="106"/>
      <c r="SOG93" s="106"/>
      <c r="SOH93" s="106"/>
      <c r="SOI93" s="106"/>
      <c r="SOJ93" s="106"/>
      <c r="SOK93" s="106"/>
      <c r="SOL93" s="106"/>
      <c r="SOM93" s="106"/>
      <c r="SON93" s="106"/>
      <c r="SOO93" s="106"/>
      <c r="SOP93" s="106"/>
      <c r="SOQ93" s="106"/>
      <c r="SOR93" s="106"/>
      <c r="SOS93" s="106"/>
      <c r="SOT93" s="106"/>
      <c r="SOU93" s="106"/>
      <c r="SOV93" s="106"/>
      <c r="SOW93" s="106"/>
      <c r="SOX93" s="106"/>
      <c r="SOY93" s="106"/>
      <c r="SOZ93" s="106"/>
      <c r="SPA93" s="106"/>
      <c r="SPB93" s="106"/>
      <c r="SPC93" s="106"/>
      <c r="SPD93" s="106"/>
      <c r="SPE93" s="106"/>
      <c r="SPF93" s="106"/>
      <c r="SPG93" s="106"/>
      <c r="SPH93" s="106"/>
      <c r="SPI93" s="106"/>
      <c r="SPJ93" s="106"/>
      <c r="SPK93" s="106"/>
      <c r="SPL93" s="106"/>
      <c r="SPM93" s="106"/>
      <c r="SPN93" s="106"/>
      <c r="SPO93" s="106"/>
      <c r="SPP93" s="106"/>
      <c r="SPQ93" s="106"/>
      <c r="SPR93" s="106"/>
      <c r="SPS93" s="106"/>
      <c r="SPT93" s="106"/>
      <c r="SPU93" s="106"/>
      <c r="SPV93" s="106"/>
      <c r="SPW93" s="106"/>
      <c r="SPX93" s="106"/>
      <c r="SPY93" s="106"/>
      <c r="SPZ93" s="106"/>
      <c r="SQA93" s="106"/>
      <c r="SQB93" s="106"/>
      <c r="SQC93" s="106"/>
      <c r="SQD93" s="106"/>
      <c r="SQE93" s="106"/>
      <c r="SQF93" s="106"/>
      <c r="SQG93" s="106"/>
      <c r="SQH93" s="106"/>
      <c r="SQI93" s="106"/>
      <c r="SQJ93" s="106"/>
      <c r="SQK93" s="106"/>
      <c r="SQL93" s="106"/>
      <c r="SQM93" s="106"/>
      <c r="SQN93" s="106"/>
      <c r="SQO93" s="106"/>
      <c r="SQP93" s="106"/>
      <c r="SQQ93" s="106"/>
      <c r="SQR93" s="106"/>
      <c r="SQS93" s="106"/>
      <c r="SQT93" s="106"/>
      <c r="SQU93" s="106"/>
      <c r="SQV93" s="106"/>
      <c r="SQW93" s="106"/>
      <c r="SQX93" s="106"/>
      <c r="SQY93" s="106"/>
      <c r="SQZ93" s="106"/>
      <c r="SRA93" s="106"/>
      <c r="SRB93" s="106"/>
      <c r="SRC93" s="106"/>
      <c r="SRD93" s="106"/>
      <c r="SRE93" s="106"/>
      <c r="SRF93" s="106"/>
      <c r="SRG93" s="106"/>
      <c r="SRH93" s="106"/>
      <c r="SRI93" s="106"/>
      <c r="SRJ93" s="106"/>
      <c r="SRK93" s="106"/>
      <c r="SRL93" s="106"/>
      <c r="SRM93" s="106"/>
      <c r="SRN93" s="106"/>
      <c r="SRO93" s="106"/>
      <c r="SRP93" s="106"/>
      <c r="SRQ93" s="106"/>
      <c r="SRR93" s="106"/>
      <c r="SRS93" s="106"/>
      <c r="SRT93" s="106"/>
      <c r="SRU93" s="106"/>
      <c r="SRV93" s="106"/>
      <c r="SRW93" s="106"/>
      <c r="SRX93" s="106"/>
      <c r="SRY93" s="106"/>
      <c r="SRZ93" s="106"/>
      <c r="SSA93" s="106"/>
      <c r="SSB93" s="106"/>
      <c r="SSC93" s="106"/>
      <c r="SSD93" s="106"/>
      <c r="SSE93" s="106"/>
      <c r="SSF93" s="106"/>
      <c r="SSG93" s="106"/>
      <c r="SSH93" s="106"/>
      <c r="SSI93" s="106"/>
      <c r="SSJ93" s="106"/>
      <c r="SSK93" s="106"/>
      <c r="SSL93" s="106"/>
      <c r="SSM93" s="106"/>
      <c r="SSN93" s="106"/>
      <c r="SSO93" s="106"/>
      <c r="SSP93" s="106"/>
      <c r="SSQ93" s="106"/>
      <c r="SSR93" s="106"/>
      <c r="SSS93" s="106"/>
      <c r="SST93" s="106"/>
      <c r="SSU93" s="106"/>
      <c r="SSV93" s="106"/>
      <c r="SSW93" s="106"/>
      <c r="SSX93" s="106"/>
      <c r="SSY93" s="106"/>
      <c r="SSZ93" s="106"/>
      <c r="STA93" s="106"/>
      <c r="STB93" s="106"/>
      <c r="STC93" s="106"/>
      <c r="STD93" s="106"/>
      <c r="STE93" s="106"/>
      <c r="STF93" s="106"/>
      <c r="STG93" s="106"/>
      <c r="STH93" s="106"/>
      <c r="STI93" s="106"/>
      <c r="STJ93" s="106"/>
      <c r="STK93" s="106"/>
      <c r="STL93" s="106"/>
      <c r="STM93" s="106"/>
      <c r="STN93" s="106"/>
      <c r="STO93" s="106"/>
      <c r="STP93" s="106"/>
      <c r="STQ93" s="106"/>
      <c r="STR93" s="106"/>
      <c r="STS93" s="106"/>
      <c r="STT93" s="106"/>
      <c r="STU93" s="106"/>
      <c r="STV93" s="106"/>
      <c r="STW93" s="106"/>
      <c r="STX93" s="106"/>
      <c r="STY93" s="106"/>
      <c r="STZ93" s="106"/>
      <c r="SUA93" s="106"/>
      <c r="SUB93" s="106"/>
      <c r="SUC93" s="106"/>
      <c r="SUD93" s="106"/>
      <c r="SUE93" s="106"/>
      <c r="SUF93" s="106"/>
      <c r="SUG93" s="106"/>
      <c r="SUH93" s="106"/>
      <c r="SUI93" s="106"/>
      <c r="SUJ93" s="106"/>
      <c r="SUK93" s="106"/>
      <c r="SUL93" s="106"/>
      <c r="SUM93" s="106"/>
      <c r="SUN93" s="106"/>
      <c r="SUO93" s="106"/>
      <c r="SUP93" s="106"/>
      <c r="SUQ93" s="106"/>
      <c r="SUR93" s="106"/>
      <c r="SUS93" s="106"/>
      <c r="SUT93" s="106"/>
      <c r="SUU93" s="106"/>
      <c r="SUV93" s="106"/>
      <c r="SUW93" s="106"/>
      <c r="SUX93" s="106"/>
      <c r="SUY93" s="106"/>
      <c r="SUZ93" s="106"/>
      <c r="SVA93" s="106"/>
      <c r="SVB93" s="106"/>
      <c r="SVC93" s="106"/>
      <c r="SVD93" s="106"/>
      <c r="SVE93" s="106"/>
      <c r="SVF93" s="106"/>
      <c r="SVG93" s="106"/>
      <c r="SVH93" s="106"/>
      <c r="SVI93" s="106"/>
      <c r="SVJ93" s="106"/>
      <c r="SVK93" s="106"/>
      <c r="SVL93" s="106"/>
      <c r="SVM93" s="106"/>
      <c r="SVN93" s="106"/>
      <c r="SVO93" s="106"/>
      <c r="SVP93" s="106"/>
      <c r="SVQ93" s="106"/>
      <c r="SVR93" s="106"/>
      <c r="SVS93" s="106"/>
      <c r="SVT93" s="106"/>
      <c r="SVU93" s="106"/>
      <c r="SVV93" s="106"/>
      <c r="SVW93" s="106"/>
      <c r="SVX93" s="106"/>
      <c r="SVY93" s="106"/>
      <c r="SVZ93" s="106"/>
      <c r="SWA93" s="106"/>
      <c r="SWB93" s="106"/>
      <c r="SWC93" s="106"/>
      <c r="SWD93" s="106"/>
      <c r="SWE93" s="106"/>
      <c r="SWF93" s="106"/>
      <c r="SWG93" s="106"/>
      <c r="SWH93" s="106"/>
      <c r="SWI93" s="106"/>
      <c r="SWJ93" s="106"/>
      <c r="SWK93" s="106"/>
      <c r="SWL93" s="106"/>
      <c r="SWM93" s="106"/>
      <c r="SWN93" s="106"/>
      <c r="SWO93" s="106"/>
      <c r="SWP93" s="106"/>
      <c r="SWQ93" s="106"/>
      <c r="SWR93" s="106"/>
      <c r="SWS93" s="106"/>
      <c r="SWT93" s="106"/>
      <c r="SWU93" s="106"/>
      <c r="SWV93" s="106"/>
      <c r="SWW93" s="106"/>
      <c r="SWX93" s="106"/>
      <c r="SWY93" s="106"/>
      <c r="SWZ93" s="106"/>
      <c r="SXA93" s="106"/>
      <c r="SXB93" s="106"/>
      <c r="SXC93" s="106"/>
      <c r="SXD93" s="106"/>
      <c r="SXE93" s="106"/>
      <c r="SXF93" s="106"/>
      <c r="SXG93" s="106"/>
      <c r="SXH93" s="106"/>
      <c r="SXI93" s="106"/>
      <c r="SXJ93" s="106"/>
      <c r="SXK93" s="106"/>
      <c r="SXL93" s="106"/>
      <c r="SXM93" s="106"/>
      <c r="SXN93" s="106"/>
      <c r="SXO93" s="106"/>
      <c r="SXP93" s="106"/>
      <c r="SXQ93" s="106"/>
      <c r="SXR93" s="106"/>
      <c r="SXS93" s="106"/>
      <c r="SXT93" s="106"/>
      <c r="SXU93" s="106"/>
      <c r="SXV93" s="106"/>
      <c r="SXW93" s="106"/>
      <c r="SXX93" s="106"/>
      <c r="SXY93" s="106"/>
      <c r="SXZ93" s="106"/>
      <c r="SYA93" s="106"/>
      <c r="SYB93" s="106"/>
      <c r="SYC93" s="106"/>
      <c r="SYD93" s="106"/>
      <c r="SYE93" s="106"/>
      <c r="SYF93" s="106"/>
      <c r="SYG93" s="106"/>
      <c r="SYH93" s="106"/>
      <c r="SYI93" s="106"/>
      <c r="SYJ93" s="106"/>
      <c r="SYK93" s="106"/>
      <c r="SYL93" s="106"/>
      <c r="SYM93" s="106"/>
      <c r="SYN93" s="106"/>
      <c r="SYO93" s="106"/>
      <c r="SYP93" s="106"/>
      <c r="SYQ93" s="106"/>
      <c r="SYR93" s="106"/>
      <c r="SYS93" s="106"/>
      <c r="SYT93" s="106"/>
      <c r="SYU93" s="106"/>
      <c r="SYV93" s="106"/>
      <c r="SYW93" s="106"/>
      <c r="SYX93" s="106"/>
      <c r="SYY93" s="106"/>
      <c r="SYZ93" s="106"/>
      <c r="SZA93" s="106"/>
      <c r="SZB93" s="106"/>
      <c r="SZC93" s="106"/>
      <c r="SZD93" s="106"/>
      <c r="SZE93" s="106"/>
      <c r="SZF93" s="106"/>
      <c r="SZG93" s="106"/>
      <c r="SZH93" s="106"/>
      <c r="SZI93" s="106"/>
      <c r="SZJ93" s="106"/>
      <c r="SZK93" s="106"/>
      <c r="SZL93" s="106"/>
      <c r="SZM93" s="106"/>
      <c r="SZN93" s="106"/>
      <c r="SZO93" s="106"/>
      <c r="SZP93" s="106"/>
      <c r="SZQ93" s="106"/>
      <c r="SZR93" s="106"/>
      <c r="SZS93" s="106"/>
      <c r="SZT93" s="106"/>
      <c r="SZU93" s="106"/>
      <c r="SZV93" s="106"/>
      <c r="SZW93" s="106"/>
      <c r="SZX93" s="106"/>
      <c r="SZY93" s="106"/>
      <c r="SZZ93" s="106"/>
      <c r="TAA93" s="106"/>
      <c r="TAB93" s="106"/>
      <c r="TAC93" s="106"/>
      <c r="TAD93" s="106"/>
      <c r="TAE93" s="106"/>
      <c r="TAF93" s="106"/>
      <c r="TAG93" s="106"/>
      <c r="TAH93" s="106"/>
      <c r="TAI93" s="106"/>
      <c r="TAJ93" s="106"/>
      <c r="TAK93" s="106"/>
      <c r="TAL93" s="106"/>
      <c r="TAM93" s="106"/>
      <c r="TAN93" s="106"/>
      <c r="TAO93" s="106"/>
      <c r="TAP93" s="106"/>
      <c r="TAQ93" s="106"/>
      <c r="TAR93" s="106"/>
      <c r="TAS93" s="106"/>
      <c r="TAT93" s="106"/>
      <c r="TAU93" s="106"/>
      <c r="TAV93" s="106"/>
      <c r="TAW93" s="106"/>
      <c r="TAX93" s="106"/>
      <c r="TAY93" s="106"/>
      <c r="TAZ93" s="106"/>
      <c r="TBA93" s="106"/>
      <c r="TBB93" s="106"/>
      <c r="TBC93" s="106"/>
      <c r="TBD93" s="106"/>
      <c r="TBE93" s="106"/>
      <c r="TBF93" s="106"/>
      <c r="TBG93" s="106"/>
      <c r="TBH93" s="106"/>
      <c r="TBI93" s="106"/>
      <c r="TBJ93" s="106"/>
      <c r="TBK93" s="106"/>
      <c r="TBL93" s="106"/>
      <c r="TBM93" s="106"/>
      <c r="TBN93" s="106"/>
      <c r="TBO93" s="106"/>
      <c r="TBP93" s="106"/>
      <c r="TBQ93" s="106"/>
      <c r="TBR93" s="106"/>
      <c r="TBS93" s="106"/>
      <c r="TBT93" s="106"/>
      <c r="TBU93" s="106"/>
      <c r="TBV93" s="106"/>
      <c r="TBW93" s="106"/>
      <c r="TBX93" s="106"/>
      <c r="TBY93" s="106"/>
      <c r="TBZ93" s="106"/>
      <c r="TCA93" s="106"/>
      <c r="TCB93" s="106"/>
      <c r="TCC93" s="106"/>
      <c r="TCD93" s="106"/>
      <c r="TCE93" s="106"/>
      <c r="TCF93" s="106"/>
      <c r="TCG93" s="106"/>
      <c r="TCH93" s="106"/>
      <c r="TCI93" s="106"/>
      <c r="TCJ93" s="106"/>
      <c r="TCK93" s="106"/>
      <c r="TCL93" s="106"/>
      <c r="TCM93" s="106"/>
      <c r="TCN93" s="106"/>
      <c r="TCO93" s="106"/>
      <c r="TCP93" s="106"/>
      <c r="TCQ93" s="106"/>
      <c r="TCR93" s="106"/>
      <c r="TCS93" s="106"/>
      <c r="TCT93" s="106"/>
      <c r="TCU93" s="106"/>
      <c r="TCV93" s="106"/>
      <c r="TCW93" s="106"/>
      <c r="TCX93" s="106"/>
      <c r="TCY93" s="106"/>
      <c r="TCZ93" s="106"/>
      <c r="TDA93" s="106"/>
      <c r="TDB93" s="106"/>
      <c r="TDC93" s="106"/>
      <c r="TDD93" s="106"/>
      <c r="TDE93" s="106"/>
      <c r="TDF93" s="106"/>
      <c r="TDG93" s="106"/>
      <c r="TDH93" s="106"/>
      <c r="TDI93" s="106"/>
      <c r="TDJ93" s="106"/>
      <c r="TDK93" s="106"/>
      <c r="TDL93" s="106"/>
      <c r="TDM93" s="106"/>
      <c r="TDN93" s="106"/>
      <c r="TDO93" s="106"/>
      <c r="TDP93" s="106"/>
      <c r="TDQ93" s="106"/>
      <c r="TDR93" s="106"/>
      <c r="TDS93" s="106"/>
      <c r="TDT93" s="106"/>
      <c r="TDU93" s="106"/>
      <c r="TDV93" s="106"/>
      <c r="TDW93" s="106"/>
      <c r="TDX93" s="106"/>
      <c r="TDY93" s="106"/>
      <c r="TDZ93" s="106"/>
      <c r="TEA93" s="106"/>
      <c r="TEB93" s="106"/>
      <c r="TEC93" s="106"/>
      <c r="TED93" s="106"/>
      <c r="TEE93" s="106"/>
      <c r="TEF93" s="106"/>
      <c r="TEG93" s="106"/>
      <c r="TEH93" s="106"/>
      <c r="TEI93" s="106"/>
      <c r="TEJ93" s="106"/>
      <c r="TEK93" s="106"/>
      <c r="TEL93" s="106"/>
      <c r="TEM93" s="106"/>
      <c r="TEN93" s="106"/>
      <c r="TEO93" s="106"/>
      <c r="TEP93" s="106"/>
      <c r="TEQ93" s="106"/>
      <c r="TER93" s="106"/>
      <c r="TES93" s="106"/>
      <c r="TET93" s="106"/>
      <c r="TEU93" s="106"/>
      <c r="TEV93" s="106"/>
      <c r="TEW93" s="106"/>
      <c r="TEX93" s="106"/>
      <c r="TEY93" s="106"/>
      <c r="TEZ93" s="106"/>
      <c r="TFA93" s="106"/>
      <c r="TFB93" s="106"/>
      <c r="TFC93" s="106"/>
      <c r="TFD93" s="106"/>
      <c r="TFE93" s="106"/>
      <c r="TFF93" s="106"/>
      <c r="TFG93" s="106"/>
      <c r="TFH93" s="106"/>
      <c r="TFI93" s="106"/>
      <c r="TFJ93" s="106"/>
      <c r="TFK93" s="106"/>
      <c r="TFL93" s="106"/>
      <c r="TFM93" s="106"/>
      <c r="TFN93" s="106"/>
      <c r="TFO93" s="106"/>
      <c r="TFP93" s="106"/>
      <c r="TFQ93" s="106"/>
      <c r="TFR93" s="106"/>
      <c r="TFS93" s="106"/>
      <c r="TFT93" s="106"/>
      <c r="TFU93" s="106"/>
      <c r="TFV93" s="106"/>
      <c r="TFW93" s="106"/>
      <c r="TFX93" s="106"/>
      <c r="TFY93" s="106"/>
      <c r="TFZ93" s="106"/>
      <c r="TGA93" s="106"/>
      <c r="TGB93" s="106"/>
      <c r="TGC93" s="106"/>
      <c r="TGD93" s="106"/>
      <c r="TGE93" s="106"/>
      <c r="TGF93" s="106"/>
      <c r="TGG93" s="106"/>
      <c r="TGH93" s="106"/>
      <c r="TGI93" s="106"/>
      <c r="TGJ93" s="106"/>
      <c r="TGK93" s="106"/>
      <c r="TGL93" s="106"/>
      <c r="TGM93" s="106"/>
      <c r="TGN93" s="106"/>
      <c r="TGO93" s="106"/>
      <c r="TGP93" s="106"/>
      <c r="TGQ93" s="106"/>
      <c r="TGR93" s="106"/>
      <c r="TGS93" s="106"/>
      <c r="TGT93" s="106"/>
      <c r="TGU93" s="106"/>
      <c r="TGV93" s="106"/>
      <c r="TGW93" s="106"/>
      <c r="TGX93" s="106"/>
      <c r="TGY93" s="106"/>
      <c r="TGZ93" s="106"/>
      <c r="THA93" s="106"/>
      <c r="THB93" s="106"/>
      <c r="THC93" s="106"/>
      <c r="THD93" s="106"/>
      <c r="THE93" s="106"/>
      <c r="THF93" s="106"/>
      <c r="THG93" s="106"/>
      <c r="THH93" s="106"/>
      <c r="THI93" s="106"/>
      <c r="THJ93" s="106"/>
      <c r="THK93" s="106"/>
      <c r="THL93" s="106"/>
      <c r="THM93" s="106"/>
      <c r="THN93" s="106"/>
      <c r="THO93" s="106"/>
      <c r="THP93" s="106"/>
      <c r="THQ93" s="106"/>
      <c r="THR93" s="106"/>
      <c r="THS93" s="106"/>
      <c r="THT93" s="106"/>
      <c r="THU93" s="106"/>
      <c r="THV93" s="106"/>
      <c r="THW93" s="106"/>
      <c r="THX93" s="106"/>
      <c r="THY93" s="106"/>
      <c r="THZ93" s="106"/>
      <c r="TIA93" s="106"/>
      <c r="TIB93" s="106"/>
      <c r="TIC93" s="106"/>
      <c r="TID93" s="106"/>
      <c r="TIE93" s="106"/>
      <c r="TIF93" s="106"/>
      <c r="TIG93" s="106"/>
      <c r="TIH93" s="106"/>
      <c r="TII93" s="106"/>
      <c r="TIJ93" s="106"/>
      <c r="TIK93" s="106"/>
      <c r="TIL93" s="106"/>
      <c r="TIM93" s="106"/>
      <c r="TIN93" s="106"/>
      <c r="TIO93" s="106"/>
      <c r="TIP93" s="106"/>
      <c r="TIQ93" s="106"/>
      <c r="TIR93" s="106"/>
      <c r="TIS93" s="106"/>
      <c r="TIT93" s="106"/>
      <c r="TIU93" s="106"/>
      <c r="TIV93" s="106"/>
      <c r="TIW93" s="106"/>
      <c r="TIX93" s="106"/>
      <c r="TIY93" s="106"/>
      <c r="TIZ93" s="106"/>
      <c r="TJA93" s="106"/>
      <c r="TJB93" s="106"/>
      <c r="TJC93" s="106"/>
      <c r="TJD93" s="106"/>
      <c r="TJE93" s="106"/>
      <c r="TJF93" s="106"/>
      <c r="TJG93" s="106"/>
      <c r="TJH93" s="106"/>
      <c r="TJI93" s="106"/>
      <c r="TJJ93" s="106"/>
      <c r="TJK93" s="106"/>
      <c r="TJL93" s="106"/>
      <c r="TJM93" s="106"/>
      <c r="TJN93" s="106"/>
      <c r="TJO93" s="106"/>
      <c r="TJP93" s="106"/>
      <c r="TJQ93" s="106"/>
      <c r="TJR93" s="106"/>
      <c r="TJS93" s="106"/>
      <c r="TJT93" s="106"/>
      <c r="TJU93" s="106"/>
      <c r="TJV93" s="106"/>
      <c r="TJW93" s="106"/>
      <c r="TJX93" s="106"/>
      <c r="TJY93" s="106"/>
      <c r="TJZ93" s="106"/>
      <c r="TKA93" s="106"/>
      <c r="TKB93" s="106"/>
      <c r="TKC93" s="106"/>
      <c r="TKD93" s="106"/>
      <c r="TKE93" s="106"/>
      <c r="TKF93" s="106"/>
      <c r="TKG93" s="106"/>
      <c r="TKH93" s="106"/>
      <c r="TKI93" s="106"/>
      <c r="TKJ93" s="106"/>
      <c r="TKK93" s="106"/>
      <c r="TKL93" s="106"/>
      <c r="TKM93" s="106"/>
      <c r="TKN93" s="106"/>
      <c r="TKO93" s="106"/>
      <c r="TKP93" s="106"/>
      <c r="TKQ93" s="106"/>
      <c r="TKR93" s="106"/>
      <c r="TKS93" s="106"/>
      <c r="TKT93" s="106"/>
      <c r="TKU93" s="106"/>
      <c r="TKV93" s="106"/>
      <c r="TKW93" s="106"/>
      <c r="TKX93" s="106"/>
      <c r="TKY93" s="106"/>
      <c r="TKZ93" s="106"/>
      <c r="TLA93" s="106"/>
      <c r="TLB93" s="106"/>
      <c r="TLC93" s="106"/>
      <c r="TLD93" s="106"/>
      <c r="TLE93" s="106"/>
      <c r="TLF93" s="106"/>
      <c r="TLG93" s="106"/>
      <c r="TLH93" s="106"/>
      <c r="TLI93" s="106"/>
      <c r="TLJ93" s="106"/>
      <c r="TLK93" s="106"/>
      <c r="TLL93" s="106"/>
      <c r="TLM93" s="106"/>
      <c r="TLN93" s="106"/>
      <c r="TLO93" s="106"/>
      <c r="TLP93" s="106"/>
      <c r="TLQ93" s="106"/>
      <c r="TLR93" s="106"/>
      <c r="TLS93" s="106"/>
      <c r="TLT93" s="106"/>
      <c r="TLU93" s="106"/>
      <c r="TLV93" s="106"/>
      <c r="TLW93" s="106"/>
      <c r="TLX93" s="106"/>
      <c r="TLY93" s="106"/>
      <c r="TLZ93" s="106"/>
      <c r="TMA93" s="106"/>
      <c r="TMB93" s="106"/>
      <c r="TMC93" s="106"/>
      <c r="TMD93" s="106"/>
      <c r="TME93" s="106"/>
      <c r="TMF93" s="106"/>
      <c r="TMG93" s="106"/>
      <c r="TMH93" s="106"/>
      <c r="TMI93" s="106"/>
      <c r="TMJ93" s="106"/>
      <c r="TMK93" s="106"/>
      <c r="TML93" s="106"/>
      <c r="TMM93" s="106"/>
      <c r="TMN93" s="106"/>
      <c r="TMO93" s="106"/>
      <c r="TMP93" s="106"/>
      <c r="TMQ93" s="106"/>
      <c r="TMR93" s="106"/>
      <c r="TMS93" s="106"/>
      <c r="TMT93" s="106"/>
      <c r="TMU93" s="106"/>
      <c r="TMV93" s="106"/>
      <c r="TMW93" s="106"/>
      <c r="TMX93" s="106"/>
      <c r="TMY93" s="106"/>
      <c r="TMZ93" s="106"/>
      <c r="TNA93" s="106"/>
      <c r="TNB93" s="106"/>
      <c r="TNC93" s="106"/>
      <c r="TND93" s="106"/>
      <c r="TNE93" s="106"/>
      <c r="TNF93" s="106"/>
      <c r="TNG93" s="106"/>
      <c r="TNH93" s="106"/>
      <c r="TNI93" s="106"/>
      <c r="TNJ93" s="106"/>
      <c r="TNK93" s="106"/>
      <c r="TNL93" s="106"/>
      <c r="TNM93" s="106"/>
      <c r="TNN93" s="106"/>
      <c r="TNO93" s="106"/>
      <c r="TNP93" s="106"/>
      <c r="TNQ93" s="106"/>
      <c r="TNR93" s="106"/>
      <c r="TNS93" s="106"/>
      <c r="TNT93" s="106"/>
      <c r="TNU93" s="106"/>
      <c r="TNV93" s="106"/>
      <c r="TNW93" s="106"/>
      <c r="TNX93" s="106"/>
      <c r="TNY93" s="106"/>
      <c r="TNZ93" s="106"/>
      <c r="TOA93" s="106"/>
      <c r="TOB93" s="106"/>
      <c r="TOC93" s="106"/>
      <c r="TOD93" s="106"/>
      <c r="TOE93" s="106"/>
      <c r="TOF93" s="106"/>
      <c r="TOG93" s="106"/>
      <c r="TOH93" s="106"/>
      <c r="TOI93" s="106"/>
      <c r="TOJ93" s="106"/>
      <c r="TOK93" s="106"/>
      <c r="TOL93" s="106"/>
      <c r="TOM93" s="106"/>
      <c r="TON93" s="106"/>
      <c r="TOO93" s="106"/>
      <c r="TOP93" s="106"/>
      <c r="TOQ93" s="106"/>
      <c r="TOR93" s="106"/>
      <c r="TOS93" s="106"/>
      <c r="TOT93" s="106"/>
      <c r="TOU93" s="106"/>
      <c r="TOV93" s="106"/>
      <c r="TOW93" s="106"/>
      <c r="TOX93" s="106"/>
      <c r="TOY93" s="106"/>
      <c r="TOZ93" s="106"/>
      <c r="TPA93" s="106"/>
      <c r="TPB93" s="106"/>
      <c r="TPC93" s="106"/>
      <c r="TPD93" s="106"/>
      <c r="TPE93" s="106"/>
      <c r="TPF93" s="106"/>
      <c r="TPG93" s="106"/>
      <c r="TPH93" s="106"/>
      <c r="TPI93" s="106"/>
      <c r="TPJ93" s="106"/>
      <c r="TPK93" s="106"/>
      <c r="TPL93" s="106"/>
      <c r="TPM93" s="106"/>
      <c r="TPN93" s="106"/>
      <c r="TPO93" s="106"/>
      <c r="TPP93" s="106"/>
      <c r="TPQ93" s="106"/>
      <c r="TPR93" s="106"/>
      <c r="TPS93" s="106"/>
      <c r="TPT93" s="106"/>
      <c r="TPU93" s="106"/>
      <c r="TPV93" s="106"/>
      <c r="TPW93" s="106"/>
      <c r="TPX93" s="106"/>
      <c r="TPY93" s="106"/>
      <c r="TPZ93" s="106"/>
      <c r="TQA93" s="106"/>
      <c r="TQB93" s="106"/>
      <c r="TQC93" s="106"/>
      <c r="TQD93" s="106"/>
      <c r="TQE93" s="106"/>
      <c r="TQF93" s="106"/>
      <c r="TQG93" s="106"/>
      <c r="TQH93" s="106"/>
      <c r="TQI93" s="106"/>
      <c r="TQJ93" s="106"/>
      <c r="TQK93" s="106"/>
      <c r="TQL93" s="106"/>
      <c r="TQM93" s="106"/>
      <c r="TQN93" s="106"/>
      <c r="TQO93" s="106"/>
      <c r="TQP93" s="106"/>
      <c r="TQQ93" s="106"/>
      <c r="TQR93" s="106"/>
      <c r="TQS93" s="106"/>
      <c r="TQT93" s="106"/>
      <c r="TQU93" s="106"/>
      <c r="TQV93" s="106"/>
      <c r="TQW93" s="106"/>
      <c r="TQX93" s="106"/>
      <c r="TQY93" s="106"/>
      <c r="TQZ93" s="106"/>
      <c r="TRA93" s="106"/>
      <c r="TRB93" s="106"/>
      <c r="TRC93" s="106"/>
      <c r="TRD93" s="106"/>
      <c r="TRE93" s="106"/>
      <c r="TRF93" s="106"/>
      <c r="TRG93" s="106"/>
      <c r="TRH93" s="106"/>
      <c r="TRI93" s="106"/>
      <c r="TRJ93" s="106"/>
      <c r="TRK93" s="106"/>
      <c r="TRL93" s="106"/>
      <c r="TRM93" s="106"/>
      <c r="TRN93" s="106"/>
      <c r="TRO93" s="106"/>
      <c r="TRP93" s="106"/>
      <c r="TRQ93" s="106"/>
      <c r="TRR93" s="106"/>
      <c r="TRS93" s="106"/>
      <c r="TRT93" s="106"/>
      <c r="TRU93" s="106"/>
      <c r="TRV93" s="106"/>
      <c r="TRW93" s="106"/>
      <c r="TRX93" s="106"/>
      <c r="TRY93" s="106"/>
      <c r="TRZ93" s="106"/>
      <c r="TSA93" s="106"/>
      <c r="TSB93" s="106"/>
      <c r="TSC93" s="106"/>
      <c r="TSD93" s="106"/>
      <c r="TSE93" s="106"/>
      <c r="TSF93" s="106"/>
      <c r="TSG93" s="106"/>
      <c r="TSH93" s="106"/>
      <c r="TSI93" s="106"/>
      <c r="TSJ93" s="106"/>
      <c r="TSK93" s="106"/>
      <c r="TSL93" s="106"/>
      <c r="TSM93" s="106"/>
      <c r="TSN93" s="106"/>
      <c r="TSO93" s="106"/>
      <c r="TSP93" s="106"/>
      <c r="TSQ93" s="106"/>
      <c r="TSR93" s="106"/>
      <c r="TSS93" s="106"/>
      <c r="TST93" s="106"/>
      <c r="TSU93" s="106"/>
      <c r="TSV93" s="106"/>
      <c r="TSW93" s="106"/>
      <c r="TSX93" s="106"/>
      <c r="TSY93" s="106"/>
      <c r="TSZ93" s="106"/>
      <c r="TTA93" s="106"/>
      <c r="TTB93" s="106"/>
      <c r="TTC93" s="106"/>
      <c r="TTD93" s="106"/>
      <c r="TTE93" s="106"/>
      <c r="TTF93" s="106"/>
      <c r="TTG93" s="106"/>
      <c r="TTH93" s="106"/>
      <c r="TTI93" s="106"/>
      <c r="TTJ93" s="106"/>
      <c r="TTK93" s="106"/>
      <c r="TTL93" s="106"/>
      <c r="TTM93" s="106"/>
      <c r="TTN93" s="106"/>
      <c r="TTO93" s="106"/>
      <c r="TTP93" s="106"/>
      <c r="TTQ93" s="106"/>
      <c r="TTR93" s="106"/>
      <c r="TTS93" s="106"/>
      <c r="TTT93" s="106"/>
      <c r="TTU93" s="106"/>
      <c r="TTV93" s="106"/>
      <c r="TTW93" s="106"/>
      <c r="TTX93" s="106"/>
      <c r="TTY93" s="106"/>
      <c r="TTZ93" s="106"/>
      <c r="TUA93" s="106"/>
      <c r="TUB93" s="106"/>
      <c r="TUC93" s="106"/>
      <c r="TUD93" s="106"/>
      <c r="TUE93" s="106"/>
      <c r="TUF93" s="106"/>
      <c r="TUG93" s="106"/>
      <c r="TUH93" s="106"/>
      <c r="TUI93" s="106"/>
      <c r="TUJ93" s="106"/>
      <c r="TUK93" s="106"/>
      <c r="TUL93" s="106"/>
      <c r="TUM93" s="106"/>
      <c r="TUN93" s="106"/>
      <c r="TUO93" s="106"/>
      <c r="TUP93" s="106"/>
      <c r="TUQ93" s="106"/>
      <c r="TUR93" s="106"/>
      <c r="TUS93" s="106"/>
      <c r="TUT93" s="106"/>
      <c r="TUU93" s="106"/>
      <c r="TUV93" s="106"/>
      <c r="TUW93" s="106"/>
      <c r="TUX93" s="106"/>
      <c r="TUY93" s="106"/>
      <c r="TUZ93" s="106"/>
      <c r="TVA93" s="106"/>
      <c r="TVB93" s="106"/>
      <c r="TVC93" s="106"/>
      <c r="TVD93" s="106"/>
      <c r="TVE93" s="106"/>
      <c r="TVF93" s="106"/>
      <c r="TVG93" s="106"/>
      <c r="TVH93" s="106"/>
      <c r="TVI93" s="106"/>
      <c r="TVJ93" s="106"/>
      <c r="TVK93" s="106"/>
      <c r="TVL93" s="106"/>
      <c r="TVM93" s="106"/>
      <c r="TVN93" s="106"/>
      <c r="TVO93" s="106"/>
      <c r="TVP93" s="106"/>
      <c r="TVQ93" s="106"/>
      <c r="TVR93" s="106"/>
      <c r="TVS93" s="106"/>
      <c r="TVT93" s="106"/>
      <c r="TVU93" s="106"/>
      <c r="TVV93" s="106"/>
      <c r="TVW93" s="106"/>
      <c r="TVX93" s="106"/>
      <c r="TVY93" s="106"/>
      <c r="TVZ93" s="106"/>
      <c r="TWA93" s="106"/>
      <c r="TWB93" s="106"/>
      <c r="TWC93" s="106"/>
      <c r="TWD93" s="106"/>
      <c r="TWE93" s="106"/>
      <c r="TWF93" s="106"/>
      <c r="TWG93" s="106"/>
      <c r="TWH93" s="106"/>
      <c r="TWI93" s="106"/>
      <c r="TWJ93" s="106"/>
      <c r="TWK93" s="106"/>
      <c r="TWL93" s="106"/>
      <c r="TWM93" s="106"/>
      <c r="TWN93" s="106"/>
      <c r="TWO93" s="106"/>
      <c r="TWP93" s="106"/>
      <c r="TWQ93" s="106"/>
      <c r="TWR93" s="106"/>
      <c r="TWS93" s="106"/>
      <c r="TWT93" s="106"/>
      <c r="TWU93" s="106"/>
      <c r="TWV93" s="106"/>
      <c r="TWW93" s="106"/>
      <c r="TWX93" s="106"/>
      <c r="TWY93" s="106"/>
      <c r="TWZ93" s="106"/>
      <c r="TXA93" s="106"/>
      <c r="TXB93" s="106"/>
      <c r="TXC93" s="106"/>
      <c r="TXD93" s="106"/>
      <c r="TXE93" s="106"/>
      <c r="TXF93" s="106"/>
      <c r="TXG93" s="106"/>
      <c r="TXH93" s="106"/>
      <c r="TXI93" s="106"/>
      <c r="TXJ93" s="106"/>
      <c r="TXK93" s="106"/>
      <c r="TXL93" s="106"/>
      <c r="TXM93" s="106"/>
      <c r="TXN93" s="106"/>
      <c r="TXO93" s="106"/>
      <c r="TXP93" s="106"/>
      <c r="TXQ93" s="106"/>
      <c r="TXR93" s="106"/>
      <c r="TXS93" s="106"/>
      <c r="TXT93" s="106"/>
      <c r="TXU93" s="106"/>
      <c r="TXV93" s="106"/>
      <c r="TXW93" s="106"/>
      <c r="TXX93" s="106"/>
      <c r="TXY93" s="106"/>
      <c r="TXZ93" s="106"/>
      <c r="TYA93" s="106"/>
      <c r="TYB93" s="106"/>
      <c r="TYC93" s="106"/>
      <c r="TYD93" s="106"/>
      <c r="TYE93" s="106"/>
      <c r="TYF93" s="106"/>
      <c r="TYG93" s="106"/>
      <c r="TYH93" s="106"/>
      <c r="TYI93" s="106"/>
      <c r="TYJ93" s="106"/>
      <c r="TYK93" s="106"/>
      <c r="TYL93" s="106"/>
      <c r="TYM93" s="106"/>
      <c r="TYN93" s="106"/>
      <c r="TYO93" s="106"/>
      <c r="TYP93" s="106"/>
      <c r="TYQ93" s="106"/>
      <c r="TYR93" s="106"/>
      <c r="TYS93" s="106"/>
      <c r="TYT93" s="106"/>
      <c r="TYU93" s="106"/>
      <c r="TYV93" s="106"/>
      <c r="TYW93" s="106"/>
      <c r="TYX93" s="106"/>
      <c r="TYY93" s="106"/>
      <c r="TYZ93" s="106"/>
      <c r="TZA93" s="106"/>
      <c r="TZB93" s="106"/>
      <c r="TZC93" s="106"/>
      <c r="TZD93" s="106"/>
      <c r="TZE93" s="106"/>
      <c r="TZF93" s="106"/>
      <c r="TZG93" s="106"/>
      <c r="TZH93" s="106"/>
      <c r="TZI93" s="106"/>
      <c r="TZJ93" s="106"/>
      <c r="TZK93" s="106"/>
      <c r="TZL93" s="106"/>
      <c r="TZM93" s="106"/>
      <c r="TZN93" s="106"/>
      <c r="TZO93" s="106"/>
      <c r="TZP93" s="106"/>
      <c r="TZQ93" s="106"/>
      <c r="TZR93" s="106"/>
      <c r="TZS93" s="106"/>
      <c r="TZT93" s="106"/>
      <c r="TZU93" s="106"/>
      <c r="TZV93" s="106"/>
      <c r="TZW93" s="106"/>
      <c r="TZX93" s="106"/>
      <c r="TZY93" s="106"/>
      <c r="TZZ93" s="106"/>
      <c r="UAA93" s="106"/>
      <c r="UAB93" s="106"/>
      <c r="UAC93" s="106"/>
      <c r="UAD93" s="106"/>
      <c r="UAE93" s="106"/>
      <c r="UAF93" s="106"/>
      <c r="UAG93" s="106"/>
      <c r="UAH93" s="106"/>
      <c r="UAI93" s="106"/>
      <c r="UAJ93" s="106"/>
      <c r="UAK93" s="106"/>
      <c r="UAL93" s="106"/>
      <c r="UAM93" s="106"/>
      <c r="UAN93" s="106"/>
      <c r="UAO93" s="106"/>
      <c r="UAP93" s="106"/>
      <c r="UAQ93" s="106"/>
      <c r="UAR93" s="106"/>
      <c r="UAS93" s="106"/>
      <c r="UAT93" s="106"/>
      <c r="UAU93" s="106"/>
      <c r="UAV93" s="106"/>
      <c r="UAW93" s="106"/>
      <c r="UAX93" s="106"/>
      <c r="UAY93" s="106"/>
      <c r="UAZ93" s="106"/>
      <c r="UBA93" s="106"/>
      <c r="UBB93" s="106"/>
      <c r="UBC93" s="106"/>
      <c r="UBD93" s="106"/>
      <c r="UBE93" s="106"/>
      <c r="UBF93" s="106"/>
      <c r="UBG93" s="106"/>
      <c r="UBH93" s="106"/>
      <c r="UBI93" s="106"/>
      <c r="UBJ93" s="106"/>
      <c r="UBK93" s="106"/>
      <c r="UBL93" s="106"/>
      <c r="UBM93" s="106"/>
      <c r="UBN93" s="106"/>
      <c r="UBO93" s="106"/>
      <c r="UBP93" s="106"/>
      <c r="UBQ93" s="106"/>
      <c r="UBR93" s="106"/>
      <c r="UBS93" s="106"/>
      <c r="UBT93" s="106"/>
      <c r="UBU93" s="106"/>
      <c r="UBV93" s="106"/>
      <c r="UBW93" s="106"/>
      <c r="UBX93" s="106"/>
      <c r="UBY93" s="106"/>
      <c r="UBZ93" s="106"/>
      <c r="UCA93" s="106"/>
      <c r="UCB93" s="106"/>
      <c r="UCC93" s="106"/>
      <c r="UCD93" s="106"/>
      <c r="UCE93" s="106"/>
      <c r="UCF93" s="106"/>
      <c r="UCG93" s="106"/>
      <c r="UCH93" s="106"/>
      <c r="UCI93" s="106"/>
      <c r="UCJ93" s="106"/>
      <c r="UCK93" s="106"/>
      <c r="UCL93" s="106"/>
      <c r="UCM93" s="106"/>
      <c r="UCN93" s="106"/>
      <c r="UCO93" s="106"/>
      <c r="UCP93" s="106"/>
      <c r="UCQ93" s="106"/>
      <c r="UCR93" s="106"/>
      <c r="UCS93" s="106"/>
      <c r="UCT93" s="106"/>
      <c r="UCU93" s="106"/>
      <c r="UCV93" s="106"/>
      <c r="UCW93" s="106"/>
      <c r="UCX93" s="106"/>
      <c r="UCY93" s="106"/>
      <c r="UCZ93" s="106"/>
      <c r="UDA93" s="106"/>
      <c r="UDB93" s="106"/>
      <c r="UDC93" s="106"/>
      <c r="UDD93" s="106"/>
      <c r="UDE93" s="106"/>
      <c r="UDF93" s="106"/>
      <c r="UDG93" s="106"/>
      <c r="UDH93" s="106"/>
      <c r="UDI93" s="106"/>
      <c r="UDJ93" s="106"/>
      <c r="UDK93" s="106"/>
      <c r="UDL93" s="106"/>
      <c r="UDM93" s="106"/>
      <c r="UDN93" s="106"/>
      <c r="UDO93" s="106"/>
      <c r="UDP93" s="106"/>
      <c r="UDQ93" s="106"/>
      <c r="UDR93" s="106"/>
      <c r="UDS93" s="106"/>
      <c r="UDT93" s="106"/>
      <c r="UDU93" s="106"/>
      <c r="UDV93" s="106"/>
      <c r="UDW93" s="106"/>
      <c r="UDX93" s="106"/>
      <c r="UDY93" s="106"/>
      <c r="UDZ93" s="106"/>
      <c r="UEA93" s="106"/>
      <c r="UEB93" s="106"/>
      <c r="UEC93" s="106"/>
      <c r="UED93" s="106"/>
      <c r="UEE93" s="106"/>
      <c r="UEF93" s="106"/>
      <c r="UEG93" s="106"/>
      <c r="UEH93" s="106"/>
      <c r="UEI93" s="106"/>
      <c r="UEJ93" s="106"/>
      <c r="UEK93" s="106"/>
      <c r="UEL93" s="106"/>
      <c r="UEM93" s="106"/>
      <c r="UEN93" s="106"/>
      <c r="UEO93" s="106"/>
      <c r="UEP93" s="106"/>
      <c r="UEQ93" s="106"/>
      <c r="UER93" s="106"/>
      <c r="UES93" s="106"/>
      <c r="UET93" s="106"/>
      <c r="UEU93" s="106"/>
      <c r="UEV93" s="106"/>
      <c r="UEW93" s="106"/>
      <c r="UEX93" s="106"/>
      <c r="UEY93" s="106"/>
      <c r="UEZ93" s="106"/>
      <c r="UFA93" s="106"/>
      <c r="UFB93" s="106"/>
      <c r="UFC93" s="106"/>
      <c r="UFD93" s="106"/>
      <c r="UFE93" s="106"/>
      <c r="UFF93" s="106"/>
      <c r="UFG93" s="106"/>
      <c r="UFH93" s="106"/>
      <c r="UFI93" s="106"/>
      <c r="UFJ93" s="106"/>
      <c r="UFK93" s="106"/>
      <c r="UFL93" s="106"/>
      <c r="UFM93" s="106"/>
      <c r="UFN93" s="106"/>
      <c r="UFO93" s="106"/>
      <c r="UFP93" s="106"/>
      <c r="UFQ93" s="106"/>
      <c r="UFR93" s="106"/>
      <c r="UFS93" s="106"/>
      <c r="UFT93" s="106"/>
      <c r="UFU93" s="106"/>
      <c r="UFV93" s="106"/>
      <c r="UFW93" s="106"/>
      <c r="UFX93" s="106"/>
      <c r="UFY93" s="106"/>
      <c r="UFZ93" s="106"/>
      <c r="UGA93" s="106"/>
      <c r="UGB93" s="106"/>
      <c r="UGC93" s="106"/>
      <c r="UGD93" s="106"/>
      <c r="UGE93" s="106"/>
      <c r="UGF93" s="106"/>
      <c r="UGG93" s="106"/>
      <c r="UGH93" s="106"/>
      <c r="UGI93" s="106"/>
      <c r="UGJ93" s="106"/>
      <c r="UGK93" s="106"/>
      <c r="UGL93" s="106"/>
      <c r="UGM93" s="106"/>
      <c r="UGN93" s="106"/>
      <c r="UGO93" s="106"/>
      <c r="UGP93" s="106"/>
      <c r="UGQ93" s="106"/>
      <c r="UGR93" s="106"/>
      <c r="UGS93" s="106"/>
      <c r="UGT93" s="106"/>
      <c r="UGU93" s="106"/>
      <c r="UGV93" s="106"/>
      <c r="UGW93" s="106"/>
      <c r="UGX93" s="106"/>
      <c r="UGY93" s="106"/>
      <c r="UGZ93" s="106"/>
      <c r="UHA93" s="106"/>
      <c r="UHB93" s="106"/>
      <c r="UHC93" s="106"/>
      <c r="UHD93" s="106"/>
      <c r="UHE93" s="106"/>
      <c r="UHF93" s="106"/>
      <c r="UHG93" s="106"/>
      <c r="UHH93" s="106"/>
      <c r="UHI93" s="106"/>
      <c r="UHJ93" s="106"/>
      <c r="UHK93" s="106"/>
      <c r="UHL93" s="106"/>
      <c r="UHM93" s="106"/>
      <c r="UHN93" s="106"/>
      <c r="UHO93" s="106"/>
      <c r="UHP93" s="106"/>
      <c r="UHQ93" s="106"/>
      <c r="UHR93" s="106"/>
      <c r="UHS93" s="106"/>
      <c r="UHT93" s="106"/>
      <c r="UHU93" s="106"/>
      <c r="UHV93" s="106"/>
      <c r="UHW93" s="106"/>
      <c r="UHX93" s="106"/>
      <c r="UHY93" s="106"/>
      <c r="UHZ93" s="106"/>
      <c r="UIA93" s="106"/>
      <c r="UIB93" s="106"/>
      <c r="UIC93" s="106"/>
      <c r="UID93" s="106"/>
      <c r="UIE93" s="106"/>
      <c r="UIF93" s="106"/>
      <c r="UIG93" s="106"/>
      <c r="UIH93" s="106"/>
      <c r="UII93" s="106"/>
      <c r="UIJ93" s="106"/>
      <c r="UIK93" s="106"/>
      <c r="UIL93" s="106"/>
      <c r="UIM93" s="106"/>
      <c r="UIN93" s="106"/>
      <c r="UIO93" s="106"/>
      <c r="UIP93" s="106"/>
      <c r="UIQ93" s="106"/>
      <c r="UIR93" s="106"/>
      <c r="UIS93" s="106"/>
      <c r="UIT93" s="106"/>
      <c r="UIU93" s="106"/>
      <c r="UIV93" s="106"/>
      <c r="UIW93" s="106"/>
      <c r="UIX93" s="106"/>
      <c r="UIY93" s="106"/>
      <c r="UIZ93" s="106"/>
      <c r="UJA93" s="106"/>
      <c r="UJB93" s="106"/>
      <c r="UJC93" s="106"/>
      <c r="UJD93" s="106"/>
      <c r="UJE93" s="106"/>
      <c r="UJF93" s="106"/>
      <c r="UJG93" s="106"/>
      <c r="UJH93" s="106"/>
      <c r="UJI93" s="106"/>
      <c r="UJJ93" s="106"/>
      <c r="UJK93" s="106"/>
      <c r="UJL93" s="106"/>
      <c r="UJM93" s="106"/>
      <c r="UJN93" s="106"/>
      <c r="UJO93" s="106"/>
      <c r="UJP93" s="106"/>
      <c r="UJQ93" s="106"/>
      <c r="UJR93" s="106"/>
      <c r="UJS93" s="106"/>
      <c r="UJT93" s="106"/>
      <c r="UJU93" s="106"/>
      <c r="UJV93" s="106"/>
      <c r="UJW93" s="106"/>
      <c r="UJX93" s="106"/>
      <c r="UJY93" s="106"/>
      <c r="UJZ93" s="106"/>
      <c r="UKA93" s="106"/>
      <c r="UKB93" s="106"/>
      <c r="UKC93" s="106"/>
      <c r="UKD93" s="106"/>
      <c r="UKE93" s="106"/>
      <c r="UKF93" s="106"/>
      <c r="UKG93" s="106"/>
      <c r="UKH93" s="106"/>
      <c r="UKI93" s="106"/>
      <c r="UKJ93" s="106"/>
      <c r="UKK93" s="106"/>
      <c r="UKL93" s="106"/>
      <c r="UKM93" s="106"/>
      <c r="UKN93" s="106"/>
      <c r="UKO93" s="106"/>
      <c r="UKP93" s="106"/>
      <c r="UKQ93" s="106"/>
      <c r="UKR93" s="106"/>
      <c r="UKS93" s="106"/>
      <c r="UKT93" s="106"/>
      <c r="UKU93" s="106"/>
      <c r="UKV93" s="106"/>
      <c r="UKW93" s="106"/>
      <c r="UKX93" s="106"/>
      <c r="UKY93" s="106"/>
      <c r="UKZ93" s="106"/>
      <c r="ULA93" s="106"/>
      <c r="ULB93" s="106"/>
      <c r="ULC93" s="106"/>
      <c r="ULD93" s="106"/>
      <c r="ULE93" s="106"/>
      <c r="ULF93" s="106"/>
      <c r="ULG93" s="106"/>
      <c r="ULH93" s="106"/>
      <c r="ULI93" s="106"/>
      <c r="ULJ93" s="106"/>
      <c r="ULK93" s="106"/>
      <c r="ULL93" s="106"/>
      <c r="ULM93" s="106"/>
      <c r="ULN93" s="106"/>
      <c r="ULO93" s="106"/>
      <c r="ULP93" s="106"/>
      <c r="ULQ93" s="106"/>
      <c r="ULR93" s="106"/>
      <c r="ULS93" s="106"/>
      <c r="ULT93" s="106"/>
      <c r="ULU93" s="106"/>
      <c r="ULV93" s="106"/>
      <c r="ULW93" s="106"/>
      <c r="ULX93" s="106"/>
      <c r="ULY93" s="106"/>
      <c r="ULZ93" s="106"/>
      <c r="UMA93" s="106"/>
      <c r="UMB93" s="106"/>
      <c r="UMC93" s="106"/>
      <c r="UMD93" s="106"/>
      <c r="UME93" s="106"/>
      <c r="UMF93" s="106"/>
      <c r="UMG93" s="106"/>
      <c r="UMH93" s="106"/>
      <c r="UMI93" s="106"/>
      <c r="UMJ93" s="106"/>
      <c r="UMK93" s="106"/>
      <c r="UML93" s="106"/>
      <c r="UMM93" s="106"/>
      <c r="UMN93" s="106"/>
      <c r="UMO93" s="106"/>
      <c r="UMP93" s="106"/>
      <c r="UMQ93" s="106"/>
      <c r="UMR93" s="106"/>
      <c r="UMS93" s="106"/>
      <c r="UMT93" s="106"/>
      <c r="UMU93" s="106"/>
      <c r="UMV93" s="106"/>
      <c r="UMW93" s="106"/>
      <c r="UMX93" s="106"/>
      <c r="UMY93" s="106"/>
      <c r="UMZ93" s="106"/>
      <c r="UNA93" s="106"/>
      <c r="UNB93" s="106"/>
      <c r="UNC93" s="106"/>
      <c r="UND93" s="106"/>
      <c r="UNE93" s="106"/>
      <c r="UNF93" s="106"/>
      <c r="UNG93" s="106"/>
      <c r="UNH93" s="106"/>
      <c r="UNI93" s="106"/>
      <c r="UNJ93" s="106"/>
      <c r="UNK93" s="106"/>
      <c r="UNL93" s="106"/>
      <c r="UNM93" s="106"/>
      <c r="UNN93" s="106"/>
      <c r="UNO93" s="106"/>
      <c r="UNP93" s="106"/>
      <c r="UNQ93" s="106"/>
      <c r="UNR93" s="106"/>
      <c r="UNS93" s="106"/>
      <c r="UNT93" s="106"/>
      <c r="UNU93" s="106"/>
      <c r="UNV93" s="106"/>
      <c r="UNW93" s="106"/>
      <c r="UNX93" s="106"/>
      <c r="UNY93" s="106"/>
      <c r="UNZ93" s="106"/>
      <c r="UOA93" s="106"/>
      <c r="UOB93" s="106"/>
      <c r="UOC93" s="106"/>
      <c r="UOD93" s="106"/>
      <c r="UOE93" s="106"/>
      <c r="UOF93" s="106"/>
      <c r="UOG93" s="106"/>
      <c r="UOH93" s="106"/>
      <c r="UOI93" s="106"/>
      <c r="UOJ93" s="106"/>
      <c r="UOK93" s="106"/>
      <c r="UOL93" s="106"/>
      <c r="UOM93" s="106"/>
      <c r="UON93" s="106"/>
      <c r="UOO93" s="106"/>
      <c r="UOP93" s="106"/>
      <c r="UOQ93" s="106"/>
      <c r="UOR93" s="106"/>
      <c r="UOS93" s="106"/>
      <c r="UOT93" s="106"/>
      <c r="UOU93" s="106"/>
      <c r="UOV93" s="106"/>
      <c r="UOW93" s="106"/>
      <c r="UOX93" s="106"/>
      <c r="UOY93" s="106"/>
      <c r="UOZ93" s="106"/>
      <c r="UPA93" s="106"/>
      <c r="UPB93" s="106"/>
      <c r="UPC93" s="106"/>
      <c r="UPD93" s="106"/>
      <c r="UPE93" s="106"/>
      <c r="UPF93" s="106"/>
      <c r="UPG93" s="106"/>
      <c r="UPH93" s="106"/>
      <c r="UPI93" s="106"/>
      <c r="UPJ93" s="106"/>
      <c r="UPK93" s="106"/>
      <c r="UPL93" s="106"/>
      <c r="UPM93" s="106"/>
      <c r="UPN93" s="106"/>
      <c r="UPO93" s="106"/>
      <c r="UPP93" s="106"/>
      <c r="UPQ93" s="106"/>
      <c r="UPR93" s="106"/>
      <c r="UPS93" s="106"/>
      <c r="UPT93" s="106"/>
      <c r="UPU93" s="106"/>
      <c r="UPV93" s="106"/>
      <c r="UPW93" s="106"/>
      <c r="UPX93" s="106"/>
      <c r="UPY93" s="106"/>
      <c r="UPZ93" s="106"/>
      <c r="UQA93" s="106"/>
      <c r="UQB93" s="106"/>
      <c r="UQC93" s="106"/>
      <c r="UQD93" s="106"/>
      <c r="UQE93" s="106"/>
      <c r="UQF93" s="106"/>
      <c r="UQG93" s="106"/>
      <c r="UQH93" s="106"/>
      <c r="UQI93" s="106"/>
      <c r="UQJ93" s="106"/>
      <c r="UQK93" s="106"/>
      <c r="UQL93" s="106"/>
      <c r="UQM93" s="106"/>
      <c r="UQN93" s="106"/>
      <c r="UQO93" s="106"/>
      <c r="UQP93" s="106"/>
      <c r="UQQ93" s="106"/>
      <c r="UQR93" s="106"/>
      <c r="UQS93" s="106"/>
      <c r="UQT93" s="106"/>
      <c r="UQU93" s="106"/>
      <c r="UQV93" s="106"/>
      <c r="UQW93" s="106"/>
      <c r="UQX93" s="106"/>
      <c r="UQY93" s="106"/>
      <c r="UQZ93" s="106"/>
      <c r="URA93" s="106"/>
      <c r="URB93" s="106"/>
      <c r="URC93" s="106"/>
      <c r="URD93" s="106"/>
      <c r="URE93" s="106"/>
      <c r="URF93" s="106"/>
      <c r="URG93" s="106"/>
      <c r="URH93" s="106"/>
      <c r="URI93" s="106"/>
      <c r="URJ93" s="106"/>
      <c r="URK93" s="106"/>
      <c r="URL93" s="106"/>
      <c r="URM93" s="106"/>
      <c r="URN93" s="106"/>
      <c r="URO93" s="106"/>
      <c r="URP93" s="106"/>
      <c r="URQ93" s="106"/>
      <c r="URR93" s="106"/>
      <c r="URS93" s="106"/>
      <c r="URT93" s="106"/>
      <c r="URU93" s="106"/>
      <c r="URV93" s="106"/>
      <c r="URW93" s="106"/>
      <c r="URX93" s="106"/>
      <c r="URY93" s="106"/>
      <c r="URZ93" s="106"/>
      <c r="USA93" s="106"/>
      <c r="USB93" s="106"/>
      <c r="USC93" s="106"/>
      <c r="USD93" s="106"/>
      <c r="USE93" s="106"/>
      <c r="USF93" s="106"/>
      <c r="USG93" s="106"/>
      <c r="USH93" s="106"/>
      <c r="USI93" s="106"/>
      <c r="USJ93" s="106"/>
      <c r="USK93" s="106"/>
      <c r="USL93" s="106"/>
      <c r="USM93" s="106"/>
      <c r="USN93" s="106"/>
      <c r="USO93" s="106"/>
      <c r="USP93" s="106"/>
      <c r="USQ93" s="106"/>
      <c r="USR93" s="106"/>
      <c r="USS93" s="106"/>
      <c r="UST93" s="106"/>
      <c r="USU93" s="106"/>
      <c r="USV93" s="106"/>
      <c r="USW93" s="106"/>
      <c r="USX93" s="106"/>
      <c r="USY93" s="106"/>
      <c r="USZ93" s="106"/>
      <c r="UTA93" s="106"/>
      <c r="UTB93" s="106"/>
      <c r="UTC93" s="106"/>
      <c r="UTD93" s="106"/>
      <c r="UTE93" s="106"/>
      <c r="UTF93" s="106"/>
      <c r="UTG93" s="106"/>
      <c r="UTH93" s="106"/>
      <c r="UTI93" s="106"/>
      <c r="UTJ93" s="106"/>
      <c r="UTK93" s="106"/>
      <c r="UTL93" s="106"/>
      <c r="UTM93" s="106"/>
      <c r="UTN93" s="106"/>
      <c r="UTO93" s="106"/>
      <c r="UTP93" s="106"/>
      <c r="UTQ93" s="106"/>
      <c r="UTR93" s="106"/>
      <c r="UTS93" s="106"/>
      <c r="UTT93" s="106"/>
      <c r="UTU93" s="106"/>
      <c r="UTV93" s="106"/>
      <c r="UTW93" s="106"/>
      <c r="UTX93" s="106"/>
      <c r="UTY93" s="106"/>
      <c r="UTZ93" s="106"/>
      <c r="UUA93" s="106"/>
      <c r="UUB93" s="106"/>
      <c r="UUC93" s="106"/>
      <c r="UUD93" s="106"/>
      <c r="UUE93" s="106"/>
      <c r="UUF93" s="106"/>
      <c r="UUG93" s="106"/>
      <c r="UUH93" s="106"/>
      <c r="UUI93" s="106"/>
      <c r="UUJ93" s="106"/>
      <c r="UUK93" s="106"/>
      <c r="UUL93" s="106"/>
      <c r="UUM93" s="106"/>
      <c r="UUN93" s="106"/>
      <c r="UUO93" s="106"/>
      <c r="UUP93" s="106"/>
      <c r="UUQ93" s="106"/>
      <c r="UUR93" s="106"/>
      <c r="UUS93" s="106"/>
      <c r="UUT93" s="106"/>
      <c r="UUU93" s="106"/>
      <c r="UUV93" s="106"/>
      <c r="UUW93" s="106"/>
      <c r="UUX93" s="106"/>
      <c r="UUY93" s="106"/>
      <c r="UUZ93" s="106"/>
      <c r="UVA93" s="106"/>
      <c r="UVB93" s="106"/>
      <c r="UVC93" s="106"/>
      <c r="UVD93" s="106"/>
      <c r="UVE93" s="106"/>
      <c r="UVF93" s="106"/>
      <c r="UVG93" s="106"/>
      <c r="UVH93" s="106"/>
      <c r="UVI93" s="106"/>
      <c r="UVJ93" s="106"/>
      <c r="UVK93" s="106"/>
      <c r="UVL93" s="106"/>
      <c r="UVM93" s="106"/>
      <c r="UVN93" s="106"/>
      <c r="UVO93" s="106"/>
      <c r="UVP93" s="106"/>
      <c r="UVQ93" s="106"/>
      <c r="UVR93" s="106"/>
      <c r="UVS93" s="106"/>
      <c r="UVT93" s="106"/>
      <c r="UVU93" s="106"/>
      <c r="UVV93" s="106"/>
      <c r="UVW93" s="106"/>
      <c r="UVX93" s="106"/>
      <c r="UVY93" s="106"/>
      <c r="UVZ93" s="106"/>
      <c r="UWA93" s="106"/>
      <c r="UWB93" s="106"/>
      <c r="UWC93" s="106"/>
      <c r="UWD93" s="106"/>
      <c r="UWE93" s="106"/>
      <c r="UWF93" s="106"/>
      <c r="UWG93" s="106"/>
      <c r="UWH93" s="106"/>
      <c r="UWI93" s="106"/>
      <c r="UWJ93" s="106"/>
      <c r="UWK93" s="106"/>
      <c r="UWL93" s="106"/>
      <c r="UWM93" s="106"/>
      <c r="UWN93" s="106"/>
      <c r="UWO93" s="106"/>
      <c r="UWP93" s="106"/>
      <c r="UWQ93" s="106"/>
      <c r="UWR93" s="106"/>
      <c r="UWS93" s="106"/>
      <c r="UWT93" s="106"/>
      <c r="UWU93" s="106"/>
      <c r="UWV93" s="106"/>
      <c r="UWW93" s="106"/>
      <c r="UWX93" s="106"/>
      <c r="UWY93" s="106"/>
      <c r="UWZ93" s="106"/>
      <c r="UXA93" s="106"/>
      <c r="UXB93" s="106"/>
      <c r="UXC93" s="106"/>
      <c r="UXD93" s="106"/>
      <c r="UXE93" s="106"/>
      <c r="UXF93" s="106"/>
      <c r="UXG93" s="106"/>
      <c r="UXH93" s="106"/>
      <c r="UXI93" s="106"/>
      <c r="UXJ93" s="106"/>
      <c r="UXK93" s="106"/>
      <c r="UXL93" s="106"/>
      <c r="UXM93" s="106"/>
      <c r="UXN93" s="106"/>
      <c r="UXO93" s="106"/>
      <c r="UXP93" s="106"/>
      <c r="UXQ93" s="106"/>
      <c r="UXR93" s="106"/>
      <c r="UXS93" s="106"/>
      <c r="UXT93" s="106"/>
      <c r="UXU93" s="106"/>
      <c r="UXV93" s="106"/>
      <c r="UXW93" s="106"/>
      <c r="UXX93" s="106"/>
      <c r="UXY93" s="106"/>
      <c r="UXZ93" s="106"/>
      <c r="UYA93" s="106"/>
      <c r="UYB93" s="106"/>
      <c r="UYC93" s="106"/>
      <c r="UYD93" s="106"/>
      <c r="UYE93" s="106"/>
      <c r="UYF93" s="106"/>
      <c r="UYG93" s="106"/>
      <c r="UYH93" s="106"/>
      <c r="UYI93" s="106"/>
      <c r="UYJ93" s="106"/>
      <c r="UYK93" s="106"/>
      <c r="UYL93" s="106"/>
      <c r="UYM93" s="106"/>
      <c r="UYN93" s="106"/>
      <c r="UYO93" s="106"/>
      <c r="UYP93" s="106"/>
      <c r="UYQ93" s="106"/>
      <c r="UYR93" s="106"/>
      <c r="UYS93" s="106"/>
      <c r="UYT93" s="106"/>
      <c r="UYU93" s="106"/>
      <c r="UYV93" s="106"/>
      <c r="UYW93" s="106"/>
      <c r="UYX93" s="106"/>
      <c r="UYY93" s="106"/>
      <c r="UYZ93" s="106"/>
      <c r="UZA93" s="106"/>
      <c r="UZB93" s="106"/>
      <c r="UZC93" s="106"/>
      <c r="UZD93" s="106"/>
      <c r="UZE93" s="106"/>
      <c r="UZF93" s="106"/>
      <c r="UZG93" s="106"/>
      <c r="UZH93" s="106"/>
      <c r="UZI93" s="106"/>
      <c r="UZJ93" s="106"/>
      <c r="UZK93" s="106"/>
      <c r="UZL93" s="106"/>
      <c r="UZM93" s="106"/>
      <c r="UZN93" s="106"/>
      <c r="UZO93" s="106"/>
      <c r="UZP93" s="106"/>
      <c r="UZQ93" s="106"/>
      <c r="UZR93" s="106"/>
      <c r="UZS93" s="106"/>
      <c r="UZT93" s="106"/>
      <c r="UZU93" s="106"/>
      <c r="UZV93" s="106"/>
      <c r="UZW93" s="106"/>
      <c r="UZX93" s="106"/>
      <c r="UZY93" s="106"/>
      <c r="UZZ93" s="106"/>
      <c r="VAA93" s="106"/>
      <c r="VAB93" s="106"/>
      <c r="VAC93" s="106"/>
      <c r="VAD93" s="106"/>
      <c r="VAE93" s="106"/>
      <c r="VAF93" s="106"/>
      <c r="VAG93" s="106"/>
      <c r="VAH93" s="106"/>
      <c r="VAI93" s="106"/>
      <c r="VAJ93" s="106"/>
      <c r="VAK93" s="106"/>
      <c r="VAL93" s="106"/>
      <c r="VAM93" s="106"/>
      <c r="VAN93" s="106"/>
      <c r="VAO93" s="106"/>
      <c r="VAP93" s="106"/>
      <c r="VAQ93" s="106"/>
      <c r="VAR93" s="106"/>
      <c r="VAS93" s="106"/>
      <c r="VAT93" s="106"/>
      <c r="VAU93" s="106"/>
      <c r="VAV93" s="106"/>
      <c r="VAW93" s="106"/>
      <c r="VAX93" s="106"/>
      <c r="VAY93" s="106"/>
      <c r="VAZ93" s="106"/>
      <c r="VBA93" s="106"/>
      <c r="VBB93" s="106"/>
      <c r="VBC93" s="106"/>
      <c r="VBD93" s="106"/>
      <c r="VBE93" s="106"/>
      <c r="VBF93" s="106"/>
      <c r="VBG93" s="106"/>
      <c r="VBH93" s="106"/>
      <c r="VBI93" s="106"/>
      <c r="VBJ93" s="106"/>
      <c r="VBK93" s="106"/>
      <c r="VBL93" s="106"/>
      <c r="VBM93" s="106"/>
      <c r="VBN93" s="106"/>
      <c r="VBO93" s="106"/>
      <c r="VBP93" s="106"/>
      <c r="VBQ93" s="106"/>
      <c r="VBR93" s="106"/>
      <c r="VBS93" s="106"/>
      <c r="VBT93" s="106"/>
      <c r="VBU93" s="106"/>
      <c r="VBV93" s="106"/>
      <c r="VBW93" s="106"/>
      <c r="VBX93" s="106"/>
      <c r="VBY93" s="106"/>
      <c r="VBZ93" s="106"/>
      <c r="VCA93" s="106"/>
      <c r="VCB93" s="106"/>
      <c r="VCC93" s="106"/>
      <c r="VCD93" s="106"/>
      <c r="VCE93" s="106"/>
      <c r="VCF93" s="106"/>
      <c r="VCG93" s="106"/>
      <c r="VCH93" s="106"/>
      <c r="VCI93" s="106"/>
      <c r="VCJ93" s="106"/>
      <c r="VCK93" s="106"/>
      <c r="VCL93" s="106"/>
      <c r="VCM93" s="106"/>
      <c r="VCN93" s="106"/>
      <c r="VCO93" s="106"/>
      <c r="VCP93" s="106"/>
      <c r="VCQ93" s="106"/>
      <c r="VCR93" s="106"/>
      <c r="VCS93" s="106"/>
      <c r="VCT93" s="106"/>
      <c r="VCU93" s="106"/>
      <c r="VCV93" s="106"/>
      <c r="VCW93" s="106"/>
      <c r="VCX93" s="106"/>
      <c r="VCY93" s="106"/>
      <c r="VCZ93" s="106"/>
      <c r="VDA93" s="106"/>
      <c r="VDB93" s="106"/>
      <c r="VDC93" s="106"/>
      <c r="VDD93" s="106"/>
      <c r="VDE93" s="106"/>
      <c r="VDF93" s="106"/>
      <c r="VDG93" s="106"/>
      <c r="VDH93" s="106"/>
      <c r="VDI93" s="106"/>
      <c r="VDJ93" s="106"/>
      <c r="VDK93" s="106"/>
      <c r="VDL93" s="106"/>
      <c r="VDM93" s="106"/>
      <c r="VDN93" s="106"/>
      <c r="VDO93" s="106"/>
      <c r="VDP93" s="106"/>
      <c r="VDQ93" s="106"/>
      <c r="VDR93" s="106"/>
      <c r="VDS93" s="106"/>
      <c r="VDT93" s="106"/>
      <c r="VDU93" s="106"/>
      <c r="VDV93" s="106"/>
      <c r="VDW93" s="106"/>
      <c r="VDX93" s="106"/>
      <c r="VDY93" s="106"/>
      <c r="VDZ93" s="106"/>
      <c r="VEA93" s="106"/>
      <c r="VEB93" s="106"/>
      <c r="VEC93" s="106"/>
      <c r="VED93" s="106"/>
      <c r="VEE93" s="106"/>
      <c r="VEF93" s="106"/>
      <c r="VEG93" s="106"/>
      <c r="VEH93" s="106"/>
      <c r="VEI93" s="106"/>
      <c r="VEJ93" s="106"/>
      <c r="VEK93" s="106"/>
      <c r="VEL93" s="106"/>
      <c r="VEM93" s="106"/>
      <c r="VEN93" s="106"/>
      <c r="VEO93" s="106"/>
      <c r="VEP93" s="106"/>
      <c r="VEQ93" s="106"/>
      <c r="VER93" s="106"/>
      <c r="VES93" s="106"/>
      <c r="VET93" s="106"/>
      <c r="VEU93" s="106"/>
      <c r="VEV93" s="106"/>
      <c r="VEW93" s="106"/>
      <c r="VEX93" s="106"/>
      <c r="VEY93" s="106"/>
      <c r="VEZ93" s="106"/>
      <c r="VFA93" s="106"/>
      <c r="VFB93" s="106"/>
      <c r="VFC93" s="106"/>
      <c r="VFD93" s="106"/>
      <c r="VFE93" s="106"/>
      <c r="VFF93" s="106"/>
      <c r="VFG93" s="106"/>
      <c r="VFH93" s="106"/>
      <c r="VFI93" s="106"/>
      <c r="VFJ93" s="106"/>
      <c r="VFK93" s="106"/>
      <c r="VFL93" s="106"/>
      <c r="VFM93" s="106"/>
      <c r="VFN93" s="106"/>
      <c r="VFO93" s="106"/>
      <c r="VFP93" s="106"/>
      <c r="VFQ93" s="106"/>
      <c r="VFR93" s="106"/>
      <c r="VFS93" s="106"/>
      <c r="VFT93" s="106"/>
      <c r="VFU93" s="106"/>
      <c r="VFV93" s="106"/>
      <c r="VFW93" s="106"/>
      <c r="VFX93" s="106"/>
      <c r="VFY93" s="106"/>
      <c r="VFZ93" s="106"/>
      <c r="VGA93" s="106"/>
      <c r="VGB93" s="106"/>
      <c r="VGC93" s="106"/>
      <c r="VGD93" s="106"/>
      <c r="VGE93" s="106"/>
      <c r="VGF93" s="106"/>
      <c r="VGG93" s="106"/>
      <c r="VGH93" s="106"/>
      <c r="VGI93" s="106"/>
      <c r="VGJ93" s="106"/>
      <c r="VGK93" s="106"/>
      <c r="VGL93" s="106"/>
      <c r="VGM93" s="106"/>
      <c r="VGN93" s="106"/>
      <c r="VGO93" s="106"/>
      <c r="VGP93" s="106"/>
      <c r="VGQ93" s="106"/>
      <c r="VGR93" s="106"/>
      <c r="VGS93" s="106"/>
      <c r="VGT93" s="106"/>
      <c r="VGU93" s="106"/>
      <c r="VGV93" s="106"/>
      <c r="VGW93" s="106"/>
      <c r="VGX93" s="106"/>
      <c r="VGY93" s="106"/>
      <c r="VGZ93" s="106"/>
      <c r="VHA93" s="106"/>
      <c r="VHB93" s="106"/>
      <c r="VHC93" s="106"/>
      <c r="VHD93" s="106"/>
      <c r="VHE93" s="106"/>
      <c r="VHF93" s="106"/>
      <c r="VHG93" s="106"/>
      <c r="VHH93" s="106"/>
      <c r="VHI93" s="106"/>
      <c r="VHJ93" s="106"/>
      <c r="VHK93" s="106"/>
      <c r="VHL93" s="106"/>
      <c r="VHM93" s="106"/>
      <c r="VHN93" s="106"/>
      <c r="VHO93" s="106"/>
      <c r="VHP93" s="106"/>
      <c r="VHQ93" s="106"/>
      <c r="VHR93" s="106"/>
      <c r="VHS93" s="106"/>
      <c r="VHT93" s="106"/>
      <c r="VHU93" s="106"/>
      <c r="VHV93" s="106"/>
      <c r="VHW93" s="106"/>
      <c r="VHX93" s="106"/>
      <c r="VHY93" s="106"/>
      <c r="VHZ93" s="106"/>
      <c r="VIA93" s="106"/>
      <c r="VIB93" s="106"/>
      <c r="VIC93" s="106"/>
      <c r="VID93" s="106"/>
      <c r="VIE93" s="106"/>
      <c r="VIF93" s="106"/>
      <c r="VIG93" s="106"/>
      <c r="VIH93" s="106"/>
      <c r="VII93" s="106"/>
      <c r="VIJ93" s="106"/>
      <c r="VIK93" s="106"/>
      <c r="VIL93" s="106"/>
      <c r="VIM93" s="106"/>
      <c r="VIN93" s="106"/>
      <c r="VIO93" s="106"/>
      <c r="VIP93" s="106"/>
      <c r="VIQ93" s="106"/>
      <c r="VIR93" s="106"/>
      <c r="VIS93" s="106"/>
      <c r="VIT93" s="106"/>
      <c r="VIU93" s="106"/>
      <c r="VIV93" s="106"/>
      <c r="VIW93" s="106"/>
      <c r="VIX93" s="106"/>
      <c r="VIY93" s="106"/>
      <c r="VIZ93" s="106"/>
      <c r="VJA93" s="106"/>
      <c r="VJB93" s="106"/>
      <c r="VJC93" s="106"/>
      <c r="VJD93" s="106"/>
      <c r="VJE93" s="106"/>
      <c r="VJF93" s="106"/>
      <c r="VJG93" s="106"/>
      <c r="VJH93" s="106"/>
      <c r="VJI93" s="106"/>
      <c r="VJJ93" s="106"/>
      <c r="VJK93" s="106"/>
      <c r="VJL93" s="106"/>
      <c r="VJM93" s="106"/>
      <c r="VJN93" s="106"/>
      <c r="VJO93" s="106"/>
      <c r="VJP93" s="106"/>
      <c r="VJQ93" s="106"/>
      <c r="VJR93" s="106"/>
      <c r="VJS93" s="106"/>
      <c r="VJT93" s="106"/>
      <c r="VJU93" s="106"/>
      <c r="VJV93" s="106"/>
      <c r="VJW93" s="106"/>
      <c r="VJX93" s="106"/>
      <c r="VJY93" s="106"/>
      <c r="VJZ93" s="106"/>
      <c r="VKA93" s="106"/>
      <c r="VKB93" s="106"/>
      <c r="VKC93" s="106"/>
      <c r="VKD93" s="106"/>
      <c r="VKE93" s="106"/>
      <c r="VKF93" s="106"/>
      <c r="VKG93" s="106"/>
      <c r="VKH93" s="106"/>
      <c r="VKI93" s="106"/>
      <c r="VKJ93" s="106"/>
      <c r="VKK93" s="106"/>
      <c r="VKL93" s="106"/>
      <c r="VKM93" s="106"/>
      <c r="VKN93" s="106"/>
      <c r="VKO93" s="106"/>
      <c r="VKP93" s="106"/>
      <c r="VKQ93" s="106"/>
      <c r="VKR93" s="106"/>
      <c r="VKS93" s="106"/>
      <c r="VKT93" s="106"/>
      <c r="VKU93" s="106"/>
      <c r="VKV93" s="106"/>
      <c r="VKW93" s="106"/>
      <c r="VKX93" s="106"/>
      <c r="VKY93" s="106"/>
      <c r="VKZ93" s="106"/>
      <c r="VLA93" s="106"/>
      <c r="VLB93" s="106"/>
      <c r="VLC93" s="106"/>
      <c r="VLD93" s="106"/>
      <c r="VLE93" s="106"/>
      <c r="VLF93" s="106"/>
      <c r="VLG93" s="106"/>
      <c r="VLH93" s="106"/>
      <c r="VLI93" s="106"/>
      <c r="VLJ93" s="106"/>
      <c r="VLK93" s="106"/>
      <c r="VLL93" s="106"/>
      <c r="VLM93" s="106"/>
      <c r="VLN93" s="106"/>
      <c r="VLO93" s="106"/>
      <c r="VLP93" s="106"/>
      <c r="VLQ93" s="106"/>
      <c r="VLR93" s="106"/>
      <c r="VLS93" s="106"/>
      <c r="VLT93" s="106"/>
      <c r="VLU93" s="106"/>
      <c r="VLV93" s="106"/>
      <c r="VLW93" s="106"/>
      <c r="VLX93" s="106"/>
      <c r="VLY93" s="106"/>
      <c r="VLZ93" s="106"/>
      <c r="VMA93" s="106"/>
      <c r="VMB93" s="106"/>
      <c r="VMC93" s="106"/>
      <c r="VMD93" s="106"/>
      <c r="VME93" s="106"/>
      <c r="VMF93" s="106"/>
      <c r="VMG93" s="106"/>
      <c r="VMH93" s="106"/>
      <c r="VMI93" s="106"/>
      <c r="VMJ93" s="106"/>
      <c r="VMK93" s="106"/>
      <c r="VML93" s="106"/>
      <c r="VMM93" s="106"/>
      <c r="VMN93" s="106"/>
      <c r="VMO93" s="106"/>
      <c r="VMP93" s="106"/>
      <c r="VMQ93" s="106"/>
      <c r="VMR93" s="106"/>
      <c r="VMS93" s="106"/>
      <c r="VMT93" s="106"/>
      <c r="VMU93" s="106"/>
      <c r="VMV93" s="106"/>
      <c r="VMW93" s="106"/>
      <c r="VMX93" s="106"/>
      <c r="VMY93" s="106"/>
      <c r="VMZ93" s="106"/>
      <c r="VNA93" s="106"/>
      <c r="VNB93" s="106"/>
      <c r="VNC93" s="106"/>
      <c r="VND93" s="106"/>
      <c r="VNE93" s="106"/>
      <c r="VNF93" s="106"/>
      <c r="VNG93" s="106"/>
      <c r="VNH93" s="106"/>
      <c r="VNI93" s="106"/>
      <c r="VNJ93" s="106"/>
      <c r="VNK93" s="106"/>
      <c r="VNL93" s="106"/>
      <c r="VNM93" s="106"/>
      <c r="VNN93" s="106"/>
      <c r="VNO93" s="106"/>
      <c r="VNP93" s="106"/>
      <c r="VNQ93" s="106"/>
      <c r="VNR93" s="106"/>
      <c r="VNS93" s="106"/>
      <c r="VNT93" s="106"/>
      <c r="VNU93" s="106"/>
      <c r="VNV93" s="106"/>
      <c r="VNW93" s="106"/>
      <c r="VNX93" s="106"/>
      <c r="VNY93" s="106"/>
      <c r="VNZ93" s="106"/>
      <c r="VOA93" s="106"/>
      <c r="VOB93" s="106"/>
      <c r="VOC93" s="106"/>
      <c r="VOD93" s="106"/>
      <c r="VOE93" s="106"/>
      <c r="VOF93" s="106"/>
      <c r="VOG93" s="106"/>
      <c r="VOH93" s="106"/>
      <c r="VOI93" s="106"/>
      <c r="VOJ93" s="106"/>
      <c r="VOK93" s="106"/>
      <c r="VOL93" s="106"/>
      <c r="VOM93" s="106"/>
      <c r="VON93" s="106"/>
      <c r="VOO93" s="106"/>
      <c r="VOP93" s="106"/>
      <c r="VOQ93" s="106"/>
      <c r="VOR93" s="106"/>
      <c r="VOS93" s="106"/>
      <c r="VOT93" s="106"/>
      <c r="VOU93" s="106"/>
      <c r="VOV93" s="106"/>
      <c r="VOW93" s="106"/>
      <c r="VOX93" s="106"/>
      <c r="VOY93" s="106"/>
      <c r="VOZ93" s="106"/>
      <c r="VPA93" s="106"/>
      <c r="VPB93" s="106"/>
      <c r="VPC93" s="106"/>
      <c r="VPD93" s="106"/>
      <c r="VPE93" s="106"/>
      <c r="VPF93" s="106"/>
      <c r="VPG93" s="106"/>
      <c r="VPH93" s="106"/>
      <c r="VPI93" s="106"/>
      <c r="VPJ93" s="106"/>
      <c r="VPK93" s="106"/>
      <c r="VPL93" s="106"/>
      <c r="VPM93" s="106"/>
      <c r="VPN93" s="106"/>
      <c r="VPO93" s="106"/>
      <c r="VPP93" s="106"/>
      <c r="VPQ93" s="106"/>
      <c r="VPR93" s="106"/>
      <c r="VPS93" s="106"/>
      <c r="VPT93" s="106"/>
      <c r="VPU93" s="106"/>
      <c r="VPV93" s="106"/>
      <c r="VPW93" s="106"/>
      <c r="VPX93" s="106"/>
      <c r="VPY93" s="106"/>
      <c r="VPZ93" s="106"/>
      <c r="VQA93" s="106"/>
      <c r="VQB93" s="106"/>
      <c r="VQC93" s="106"/>
      <c r="VQD93" s="106"/>
      <c r="VQE93" s="106"/>
      <c r="VQF93" s="106"/>
      <c r="VQG93" s="106"/>
      <c r="VQH93" s="106"/>
      <c r="VQI93" s="106"/>
      <c r="VQJ93" s="106"/>
      <c r="VQK93" s="106"/>
      <c r="VQL93" s="106"/>
      <c r="VQM93" s="106"/>
      <c r="VQN93" s="106"/>
      <c r="VQO93" s="106"/>
      <c r="VQP93" s="106"/>
      <c r="VQQ93" s="106"/>
      <c r="VQR93" s="106"/>
      <c r="VQS93" s="106"/>
      <c r="VQT93" s="106"/>
      <c r="VQU93" s="106"/>
      <c r="VQV93" s="106"/>
      <c r="VQW93" s="106"/>
      <c r="VQX93" s="106"/>
      <c r="VQY93" s="106"/>
      <c r="VQZ93" s="106"/>
      <c r="VRA93" s="106"/>
      <c r="VRB93" s="106"/>
      <c r="VRC93" s="106"/>
      <c r="VRD93" s="106"/>
      <c r="VRE93" s="106"/>
      <c r="VRF93" s="106"/>
      <c r="VRG93" s="106"/>
      <c r="VRH93" s="106"/>
      <c r="VRI93" s="106"/>
      <c r="VRJ93" s="106"/>
      <c r="VRK93" s="106"/>
      <c r="VRL93" s="106"/>
      <c r="VRM93" s="106"/>
      <c r="VRN93" s="106"/>
      <c r="VRO93" s="106"/>
      <c r="VRP93" s="106"/>
      <c r="VRQ93" s="106"/>
      <c r="VRR93" s="106"/>
      <c r="VRS93" s="106"/>
      <c r="VRT93" s="106"/>
      <c r="VRU93" s="106"/>
      <c r="VRV93" s="106"/>
      <c r="VRW93" s="106"/>
      <c r="VRX93" s="106"/>
      <c r="VRY93" s="106"/>
      <c r="VRZ93" s="106"/>
      <c r="VSA93" s="106"/>
      <c r="VSB93" s="106"/>
      <c r="VSC93" s="106"/>
      <c r="VSD93" s="106"/>
      <c r="VSE93" s="106"/>
      <c r="VSF93" s="106"/>
      <c r="VSG93" s="106"/>
      <c r="VSH93" s="106"/>
      <c r="VSI93" s="106"/>
      <c r="VSJ93" s="106"/>
      <c r="VSK93" s="106"/>
      <c r="VSL93" s="106"/>
      <c r="VSM93" s="106"/>
      <c r="VSN93" s="106"/>
      <c r="VSO93" s="106"/>
      <c r="VSP93" s="106"/>
      <c r="VSQ93" s="106"/>
      <c r="VSR93" s="106"/>
      <c r="VSS93" s="106"/>
      <c r="VST93" s="106"/>
      <c r="VSU93" s="106"/>
      <c r="VSV93" s="106"/>
      <c r="VSW93" s="106"/>
      <c r="VSX93" s="106"/>
      <c r="VSY93" s="106"/>
      <c r="VSZ93" s="106"/>
      <c r="VTA93" s="106"/>
      <c r="VTB93" s="106"/>
      <c r="VTC93" s="106"/>
      <c r="VTD93" s="106"/>
      <c r="VTE93" s="106"/>
      <c r="VTF93" s="106"/>
      <c r="VTG93" s="106"/>
      <c r="VTH93" s="106"/>
      <c r="VTI93" s="106"/>
      <c r="VTJ93" s="106"/>
      <c r="VTK93" s="106"/>
      <c r="VTL93" s="106"/>
      <c r="VTM93" s="106"/>
      <c r="VTN93" s="106"/>
      <c r="VTO93" s="106"/>
      <c r="VTP93" s="106"/>
      <c r="VTQ93" s="106"/>
      <c r="VTR93" s="106"/>
      <c r="VTS93" s="106"/>
      <c r="VTT93" s="106"/>
      <c r="VTU93" s="106"/>
      <c r="VTV93" s="106"/>
      <c r="VTW93" s="106"/>
      <c r="VTX93" s="106"/>
      <c r="VTY93" s="106"/>
      <c r="VTZ93" s="106"/>
      <c r="VUA93" s="106"/>
      <c r="VUB93" s="106"/>
      <c r="VUC93" s="106"/>
      <c r="VUD93" s="106"/>
      <c r="VUE93" s="106"/>
      <c r="VUF93" s="106"/>
      <c r="VUG93" s="106"/>
      <c r="VUH93" s="106"/>
      <c r="VUI93" s="106"/>
      <c r="VUJ93" s="106"/>
      <c r="VUK93" s="106"/>
      <c r="VUL93" s="106"/>
      <c r="VUM93" s="106"/>
      <c r="VUN93" s="106"/>
      <c r="VUO93" s="106"/>
      <c r="VUP93" s="106"/>
      <c r="VUQ93" s="106"/>
      <c r="VUR93" s="106"/>
      <c r="VUS93" s="106"/>
      <c r="VUT93" s="106"/>
      <c r="VUU93" s="106"/>
      <c r="VUV93" s="106"/>
      <c r="VUW93" s="106"/>
      <c r="VUX93" s="106"/>
      <c r="VUY93" s="106"/>
      <c r="VUZ93" s="106"/>
      <c r="VVA93" s="106"/>
      <c r="VVB93" s="106"/>
      <c r="VVC93" s="106"/>
      <c r="VVD93" s="106"/>
      <c r="VVE93" s="106"/>
      <c r="VVF93" s="106"/>
      <c r="VVG93" s="106"/>
      <c r="VVH93" s="106"/>
      <c r="VVI93" s="106"/>
      <c r="VVJ93" s="106"/>
      <c r="VVK93" s="106"/>
      <c r="VVL93" s="106"/>
      <c r="VVM93" s="106"/>
      <c r="VVN93" s="106"/>
      <c r="VVO93" s="106"/>
      <c r="VVP93" s="106"/>
      <c r="VVQ93" s="106"/>
      <c r="VVR93" s="106"/>
      <c r="VVS93" s="106"/>
      <c r="VVT93" s="106"/>
      <c r="VVU93" s="106"/>
      <c r="VVV93" s="106"/>
      <c r="VVW93" s="106"/>
      <c r="VVX93" s="106"/>
      <c r="VVY93" s="106"/>
      <c r="VVZ93" s="106"/>
      <c r="VWA93" s="106"/>
      <c r="VWB93" s="106"/>
      <c r="VWC93" s="106"/>
      <c r="VWD93" s="106"/>
      <c r="VWE93" s="106"/>
      <c r="VWF93" s="106"/>
      <c r="VWG93" s="106"/>
      <c r="VWH93" s="106"/>
      <c r="VWI93" s="106"/>
      <c r="VWJ93" s="106"/>
      <c r="VWK93" s="106"/>
      <c r="VWL93" s="106"/>
      <c r="VWM93" s="106"/>
      <c r="VWN93" s="106"/>
      <c r="VWO93" s="106"/>
      <c r="VWP93" s="106"/>
      <c r="VWQ93" s="106"/>
      <c r="VWR93" s="106"/>
      <c r="VWS93" s="106"/>
      <c r="VWT93" s="106"/>
      <c r="VWU93" s="106"/>
      <c r="VWV93" s="106"/>
      <c r="VWW93" s="106"/>
      <c r="VWX93" s="106"/>
      <c r="VWY93" s="106"/>
      <c r="VWZ93" s="106"/>
      <c r="VXA93" s="106"/>
      <c r="VXB93" s="106"/>
      <c r="VXC93" s="106"/>
      <c r="VXD93" s="106"/>
      <c r="VXE93" s="106"/>
      <c r="VXF93" s="106"/>
      <c r="VXG93" s="106"/>
      <c r="VXH93" s="106"/>
      <c r="VXI93" s="106"/>
      <c r="VXJ93" s="106"/>
      <c r="VXK93" s="106"/>
      <c r="VXL93" s="106"/>
      <c r="VXM93" s="106"/>
      <c r="VXN93" s="106"/>
      <c r="VXO93" s="106"/>
      <c r="VXP93" s="106"/>
      <c r="VXQ93" s="106"/>
      <c r="VXR93" s="106"/>
      <c r="VXS93" s="106"/>
      <c r="VXT93" s="106"/>
      <c r="VXU93" s="106"/>
      <c r="VXV93" s="106"/>
      <c r="VXW93" s="106"/>
      <c r="VXX93" s="106"/>
      <c r="VXY93" s="106"/>
      <c r="VXZ93" s="106"/>
      <c r="VYA93" s="106"/>
      <c r="VYB93" s="106"/>
      <c r="VYC93" s="106"/>
      <c r="VYD93" s="106"/>
      <c r="VYE93" s="106"/>
      <c r="VYF93" s="106"/>
      <c r="VYG93" s="106"/>
      <c r="VYH93" s="106"/>
      <c r="VYI93" s="106"/>
      <c r="VYJ93" s="106"/>
      <c r="VYK93" s="106"/>
      <c r="VYL93" s="106"/>
      <c r="VYM93" s="106"/>
      <c r="VYN93" s="106"/>
      <c r="VYO93" s="106"/>
      <c r="VYP93" s="106"/>
      <c r="VYQ93" s="106"/>
      <c r="VYR93" s="106"/>
      <c r="VYS93" s="106"/>
      <c r="VYT93" s="106"/>
      <c r="VYU93" s="106"/>
      <c r="VYV93" s="106"/>
      <c r="VYW93" s="106"/>
      <c r="VYX93" s="106"/>
      <c r="VYY93" s="106"/>
      <c r="VYZ93" s="106"/>
      <c r="VZA93" s="106"/>
      <c r="VZB93" s="106"/>
      <c r="VZC93" s="106"/>
      <c r="VZD93" s="106"/>
      <c r="VZE93" s="106"/>
      <c r="VZF93" s="106"/>
      <c r="VZG93" s="106"/>
      <c r="VZH93" s="106"/>
      <c r="VZI93" s="106"/>
      <c r="VZJ93" s="106"/>
      <c r="VZK93" s="106"/>
      <c r="VZL93" s="106"/>
      <c r="VZM93" s="106"/>
      <c r="VZN93" s="106"/>
      <c r="VZO93" s="106"/>
      <c r="VZP93" s="106"/>
      <c r="VZQ93" s="106"/>
      <c r="VZR93" s="106"/>
      <c r="VZS93" s="106"/>
      <c r="VZT93" s="106"/>
      <c r="VZU93" s="106"/>
      <c r="VZV93" s="106"/>
      <c r="VZW93" s="106"/>
      <c r="VZX93" s="106"/>
      <c r="VZY93" s="106"/>
      <c r="VZZ93" s="106"/>
      <c r="WAA93" s="106"/>
      <c r="WAB93" s="106"/>
      <c r="WAC93" s="106"/>
      <c r="WAD93" s="106"/>
      <c r="WAE93" s="106"/>
      <c r="WAF93" s="106"/>
      <c r="WAG93" s="106"/>
      <c r="WAH93" s="106"/>
      <c r="WAI93" s="106"/>
      <c r="WAJ93" s="106"/>
      <c r="WAK93" s="106"/>
      <c r="WAL93" s="106"/>
      <c r="WAM93" s="106"/>
      <c r="WAN93" s="106"/>
      <c r="WAO93" s="106"/>
      <c r="WAP93" s="106"/>
      <c r="WAQ93" s="106"/>
      <c r="WAR93" s="106"/>
      <c r="WAS93" s="106"/>
      <c r="WAT93" s="106"/>
      <c r="WAU93" s="106"/>
      <c r="WAV93" s="106"/>
      <c r="WAW93" s="106"/>
      <c r="WAX93" s="106"/>
      <c r="WAY93" s="106"/>
      <c r="WAZ93" s="106"/>
      <c r="WBA93" s="106"/>
      <c r="WBB93" s="106"/>
      <c r="WBC93" s="106"/>
      <c r="WBD93" s="106"/>
      <c r="WBE93" s="106"/>
      <c r="WBF93" s="106"/>
      <c r="WBG93" s="106"/>
      <c r="WBH93" s="106"/>
      <c r="WBI93" s="106"/>
      <c r="WBJ93" s="106"/>
      <c r="WBK93" s="106"/>
      <c r="WBL93" s="106"/>
      <c r="WBM93" s="106"/>
      <c r="WBN93" s="106"/>
      <c r="WBO93" s="106"/>
      <c r="WBP93" s="106"/>
      <c r="WBQ93" s="106"/>
      <c r="WBR93" s="106"/>
      <c r="WBS93" s="106"/>
      <c r="WBT93" s="106"/>
      <c r="WBU93" s="106"/>
      <c r="WBV93" s="106"/>
      <c r="WBW93" s="106"/>
      <c r="WBX93" s="106"/>
      <c r="WBY93" s="106"/>
      <c r="WBZ93" s="106"/>
      <c r="WCA93" s="106"/>
      <c r="WCB93" s="106"/>
      <c r="WCC93" s="106"/>
      <c r="WCD93" s="106"/>
      <c r="WCE93" s="106"/>
      <c r="WCF93" s="106"/>
      <c r="WCG93" s="106"/>
      <c r="WCH93" s="106"/>
      <c r="WCI93" s="106"/>
      <c r="WCJ93" s="106"/>
      <c r="WCK93" s="106"/>
      <c r="WCL93" s="106"/>
      <c r="WCM93" s="106"/>
      <c r="WCN93" s="106"/>
      <c r="WCO93" s="106"/>
      <c r="WCP93" s="106"/>
      <c r="WCQ93" s="106"/>
      <c r="WCR93" s="106"/>
      <c r="WCS93" s="106"/>
      <c r="WCT93" s="106"/>
      <c r="WCU93" s="106"/>
      <c r="WCV93" s="106"/>
      <c r="WCW93" s="106"/>
      <c r="WCX93" s="106"/>
      <c r="WCY93" s="106"/>
      <c r="WCZ93" s="106"/>
      <c r="WDA93" s="106"/>
      <c r="WDB93" s="106"/>
      <c r="WDC93" s="106"/>
      <c r="WDD93" s="106"/>
      <c r="WDE93" s="106"/>
      <c r="WDF93" s="106"/>
      <c r="WDG93" s="106"/>
      <c r="WDH93" s="106"/>
      <c r="WDI93" s="106"/>
      <c r="WDJ93" s="106"/>
      <c r="WDK93" s="106"/>
      <c r="WDL93" s="106"/>
      <c r="WDM93" s="106"/>
      <c r="WDN93" s="106"/>
      <c r="WDO93" s="106"/>
      <c r="WDP93" s="106"/>
      <c r="WDQ93" s="106"/>
      <c r="WDR93" s="106"/>
      <c r="WDS93" s="106"/>
      <c r="WDT93" s="106"/>
      <c r="WDU93" s="106"/>
      <c r="WDV93" s="106"/>
      <c r="WDW93" s="106"/>
      <c r="WDX93" s="106"/>
      <c r="WDY93" s="106"/>
      <c r="WDZ93" s="106"/>
      <c r="WEA93" s="106"/>
      <c r="WEB93" s="106"/>
      <c r="WEC93" s="106"/>
      <c r="WED93" s="106"/>
      <c r="WEE93" s="106"/>
      <c r="WEF93" s="106"/>
      <c r="WEG93" s="106"/>
      <c r="WEH93" s="106"/>
      <c r="WEI93" s="106"/>
      <c r="WEJ93" s="106"/>
      <c r="WEK93" s="106"/>
      <c r="WEL93" s="106"/>
      <c r="WEM93" s="106"/>
      <c r="WEN93" s="106"/>
      <c r="WEO93" s="106"/>
      <c r="WEP93" s="106"/>
      <c r="WEQ93" s="106"/>
      <c r="WER93" s="106"/>
      <c r="WES93" s="106"/>
      <c r="WET93" s="106"/>
      <c r="WEU93" s="106"/>
      <c r="WEV93" s="106"/>
      <c r="WEW93" s="106"/>
      <c r="WEX93" s="106"/>
      <c r="WEY93" s="106"/>
      <c r="WEZ93" s="106"/>
      <c r="WFA93" s="106"/>
      <c r="WFB93" s="106"/>
      <c r="WFC93" s="106"/>
      <c r="WFD93" s="106"/>
      <c r="WFE93" s="106"/>
      <c r="WFF93" s="106"/>
      <c r="WFG93" s="106"/>
      <c r="WFH93" s="106"/>
      <c r="WFI93" s="106"/>
      <c r="WFJ93" s="106"/>
      <c r="WFK93" s="106"/>
      <c r="WFL93" s="106"/>
      <c r="WFM93" s="106"/>
      <c r="WFN93" s="106"/>
      <c r="WFO93" s="106"/>
      <c r="WFP93" s="106"/>
      <c r="WFQ93" s="106"/>
      <c r="WFR93" s="106"/>
      <c r="WFS93" s="106"/>
      <c r="WFT93" s="106"/>
      <c r="WFU93" s="106"/>
      <c r="WFV93" s="106"/>
      <c r="WFW93" s="106"/>
      <c r="WFX93" s="106"/>
      <c r="WFY93" s="106"/>
      <c r="WFZ93" s="106"/>
      <c r="WGA93" s="106"/>
      <c r="WGB93" s="106"/>
      <c r="WGC93" s="106"/>
      <c r="WGD93" s="106"/>
      <c r="WGE93" s="106"/>
      <c r="WGF93" s="106"/>
      <c r="WGG93" s="106"/>
      <c r="WGH93" s="106"/>
      <c r="WGI93" s="106"/>
      <c r="WGJ93" s="106"/>
      <c r="WGK93" s="106"/>
      <c r="WGL93" s="106"/>
      <c r="WGM93" s="106"/>
      <c r="WGN93" s="106"/>
      <c r="WGO93" s="106"/>
      <c r="WGP93" s="106"/>
      <c r="WGQ93" s="106"/>
      <c r="WGR93" s="106"/>
      <c r="WGS93" s="106"/>
      <c r="WGT93" s="106"/>
      <c r="WGU93" s="106"/>
      <c r="WGV93" s="106"/>
      <c r="WGW93" s="106"/>
      <c r="WGX93" s="106"/>
      <c r="WGY93" s="106"/>
      <c r="WGZ93" s="106"/>
      <c r="WHA93" s="106"/>
      <c r="WHB93" s="106"/>
      <c r="WHC93" s="106"/>
      <c r="WHD93" s="106"/>
      <c r="WHE93" s="106"/>
      <c r="WHF93" s="106"/>
      <c r="WHG93" s="106"/>
      <c r="WHH93" s="106"/>
      <c r="WHI93" s="106"/>
      <c r="WHJ93" s="106"/>
      <c r="WHK93" s="106"/>
      <c r="WHL93" s="106"/>
      <c r="WHM93" s="106"/>
      <c r="WHN93" s="106"/>
      <c r="WHO93" s="106"/>
      <c r="WHP93" s="106"/>
      <c r="WHQ93" s="106"/>
      <c r="WHR93" s="106"/>
      <c r="WHS93" s="106"/>
      <c r="WHT93" s="106"/>
      <c r="WHU93" s="106"/>
      <c r="WHV93" s="106"/>
      <c r="WHW93" s="106"/>
      <c r="WHX93" s="106"/>
      <c r="WHY93" s="106"/>
      <c r="WHZ93" s="106"/>
      <c r="WIA93" s="106"/>
      <c r="WIB93" s="106"/>
      <c r="WIC93" s="106"/>
      <c r="WID93" s="106"/>
      <c r="WIE93" s="106"/>
      <c r="WIF93" s="106"/>
      <c r="WIG93" s="106"/>
      <c r="WIH93" s="106"/>
      <c r="WII93" s="106"/>
      <c r="WIJ93" s="106"/>
      <c r="WIK93" s="106"/>
      <c r="WIL93" s="106"/>
      <c r="WIM93" s="106"/>
      <c r="WIN93" s="106"/>
      <c r="WIO93" s="106"/>
      <c r="WIP93" s="106"/>
      <c r="WIQ93" s="106"/>
      <c r="WIR93" s="106"/>
      <c r="WIS93" s="106"/>
      <c r="WIT93" s="106"/>
      <c r="WIU93" s="106"/>
      <c r="WIV93" s="106"/>
      <c r="WIW93" s="106"/>
      <c r="WIX93" s="106"/>
      <c r="WIY93" s="106"/>
      <c r="WIZ93" s="106"/>
      <c r="WJA93" s="106"/>
      <c r="WJB93" s="106"/>
      <c r="WJC93" s="106"/>
      <c r="WJD93" s="106"/>
      <c r="WJE93" s="106"/>
      <c r="WJF93" s="106"/>
      <c r="WJG93" s="106"/>
      <c r="WJH93" s="106"/>
      <c r="WJI93" s="106"/>
      <c r="WJJ93" s="106"/>
      <c r="WJK93" s="106"/>
      <c r="WJL93" s="106"/>
      <c r="WJM93" s="106"/>
      <c r="WJN93" s="106"/>
      <c r="WJO93" s="106"/>
      <c r="WJP93" s="106"/>
      <c r="WJQ93" s="106"/>
      <c r="WJR93" s="106"/>
      <c r="WJS93" s="106"/>
      <c r="WJT93" s="106"/>
      <c r="WJU93" s="106"/>
      <c r="WJV93" s="106"/>
      <c r="WJW93" s="106"/>
      <c r="WJX93" s="106"/>
      <c r="WJY93" s="106"/>
      <c r="WJZ93" s="106"/>
      <c r="WKA93" s="106"/>
      <c r="WKB93" s="106"/>
      <c r="WKC93" s="106"/>
      <c r="WKD93" s="106"/>
      <c r="WKE93" s="106"/>
      <c r="WKF93" s="106"/>
      <c r="WKG93" s="106"/>
      <c r="WKH93" s="106"/>
      <c r="WKI93" s="106"/>
      <c r="WKJ93" s="106"/>
      <c r="WKK93" s="106"/>
      <c r="WKL93" s="106"/>
      <c r="WKM93" s="106"/>
      <c r="WKN93" s="106"/>
      <c r="WKO93" s="106"/>
      <c r="WKP93" s="106"/>
      <c r="WKQ93" s="106"/>
      <c r="WKR93" s="106"/>
      <c r="WKS93" s="106"/>
      <c r="WKT93" s="106"/>
      <c r="WKU93" s="106"/>
      <c r="WKV93" s="106"/>
      <c r="WKW93" s="106"/>
      <c r="WKX93" s="106"/>
      <c r="WKY93" s="106"/>
      <c r="WKZ93" s="106"/>
      <c r="WLA93" s="106"/>
      <c r="WLB93" s="106"/>
      <c r="WLC93" s="106"/>
      <c r="WLD93" s="106"/>
      <c r="WLE93" s="106"/>
      <c r="WLF93" s="106"/>
      <c r="WLG93" s="106"/>
      <c r="WLH93" s="106"/>
      <c r="WLI93" s="106"/>
      <c r="WLJ93" s="106"/>
      <c r="WLK93" s="106"/>
      <c r="WLL93" s="106"/>
      <c r="WLM93" s="106"/>
      <c r="WLN93" s="106"/>
      <c r="WLO93" s="106"/>
      <c r="WLP93" s="106"/>
      <c r="WLQ93" s="106"/>
      <c r="WLR93" s="106"/>
      <c r="WLS93" s="106"/>
      <c r="WLT93" s="106"/>
      <c r="WLU93" s="106"/>
      <c r="WLV93" s="106"/>
      <c r="WLW93" s="106"/>
      <c r="WLX93" s="106"/>
      <c r="WLY93" s="106"/>
      <c r="WLZ93" s="106"/>
      <c r="WMA93" s="106"/>
      <c r="WMB93" s="106"/>
      <c r="WMC93" s="106"/>
      <c r="WMD93" s="106"/>
      <c r="WME93" s="106"/>
      <c r="WMF93" s="106"/>
      <c r="WMG93" s="106"/>
      <c r="WMH93" s="106"/>
      <c r="WMI93" s="106"/>
      <c r="WMJ93" s="106"/>
      <c r="WMK93" s="106"/>
      <c r="WML93" s="106"/>
      <c r="WMM93" s="106"/>
      <c r="WMN93" s="106"/>
      <c r="WMO93" s="106"/>
      <c r="WMP93" s="106"/>
      <c r="WMQ93" s="106"/>
      <c r="WMR93" s="106"/>
      <c r="WMS93" s="106"/>
      <c r="WMT93" s="106"/>
      <c r="WMU93" s="106"/>
      <c r="WMV93" s="106"/>
      <c r="WMW93" s="106"/>
      <c r="WMX93" s="106"/>
      <c r="WMY93" s="106"/>
      <c r="WMZ93" s="106"/>
      <c r="WNA93" s="106"/>
      <c r="WNB93" s="106"/>
      <c r="WNC93" s="106"/>
      <c r="WND93" s="106"/>
      <c r="WNE93" s="106"/>
      <c r="WNF93" s="106"/>
      <c r="WNG93" s="106"/>
      <c r="WNH93" s="106"/>
      <c r="WNI93" s="106"/>
      <c r="WNJ93" s="106"/>
      <c r="WNK93" s="106"/>
      <c r="WNL93" s="106"/>
      <c r="WNM93" s="106"/>
      <c r="WNN93" s="106"/>
      <c r="WNO93" s="106"/>
      <c r="WNP93" s="106"/>
      <c r="WNQ93" s="106"/>
      <c r="WNR93" s="106"/>
      <c r="WNS93" s="106"/>
      <c r="WNT93" s="106"/>
      <c r="WNU93" s="106"/>
      <c r="WNV93" s="106"/>
      <c r="WNW93" s="106"/>
      <c r="WNX93" s="106"/>
      <c r="WNY93" s="106"/>
      <c r="WNZ93" s="106"/>
      <c r="WOA93" s="106"/>
      <c r="WOB93" s="106"/>
      <c r="WOC93" s="106"/>
      <c r="WOD93" s="106"/>
      <c r="WOE93" s="106"/>
      <c r="WOF93" s="106"/>
      <c r="WOG93" s="106"/>
      <c r="WOH93" s="106"/>
      <c r="WOI93" s="106"/>
      <c r="WOJ93" s="106"/>
      <c r="WOK93" s="106"/>
      <c r="WOL93" s="106"/>
      <c r="WOM93" s="106"/>
      <c r="WON93" s="106"/>
      <c r="WOO93" s="106"/>
      <c r="WOP93" s="106"/>
      <c r="WOQ93" s="106"/>
      <c r="WOR93" s="106"/>
      <c r="WOS93" s="106"/>
      <c r="WOT93" s="106"/>
      <c r="WOU93" s="106"/>
      <c r="WOV93" s="106"/>
      <c r="WOW93" s="106"/>
      <c r="WOX93" s="106"/>
      <c r="WOY93" s="106"/>
      <c r="WOZ93" s="106"/>
      <c r="WPA93" s="106"/>
      <c r="WPB93" s="106"/>
      <c r="WPC93" s="106"/>
      <c r="WPD93" s="106"/>
      <c r="WPE93" s="106"/>
      <c r="WPF93" s="106"/>
      <c r="WPG93" s="106"/>
      <c r="WPH93" s="106"/>
      <c r="WPI93" s="106"/>
      <c r="WPJ93" s="106"/>
      <c r="WPK93" s="106"/>
      <c r="WPL93" s="106"/>
      <c r="WPM93" s="106"/>
      <c r="WPN93" s="106"/>
      <c r="WPO93" s="106"/>
      <c r="WPP93" s="106"/>
      <c r="WPQ93" s="106"/>
      <c r="WPR93" s="106"/>
      <c r="WPS93" s="106"/>
      <c r="WPT93" s="106"/>
      <c r="WPU93" s="106"/>
      <c r="WPV93" s="106"/>
      <c r="WPW93" s="106"/>
      <c r="WPX93" s="106"/>
      <c r="WPY93" s="106"/>
      <c r="WPZ93" s="106"/>
      <c r="WQA93" s="106"/>
      <c r="WQB93" s="106"/>
      <c r="WQC93" s="106"/>
      <c r="WQD93" s="106"/>
      <c r="WQE93" s="106"/>
      <c r="WQF93" s="106"/>
      <c r="WQG93" s="106"/>
      <c r="WQH93" s="106"/>
      <c r="WQI93" s="106"/>
      <c r="WQJ93" s="106"/>
      <c r="WQK93" s="106"/>
      <c r="WQL93" s="106"/>
      <c r="WQM93" s="106"/>
      <c r="WQN93" s="106"/>
      <c r="WQO93" s="106"/>
      <c r="WQP93" s="106"/>
      <c r="WQQ93" s="106"/>
      <c r="WQR93" s="106"/>
      <c r="WQS93" s="106"/>
      <c r="WQT93" s="106"/>
      <c r="WQU93" s="106"/>
      <c r="WQV93" s="106"/>
      <c r="WQW93" s="106"/>
      <c r="WQX93" s="106"/>
      <c r="WQY93" s="106"/>
      <c r="WQZ93" s="106"/>
      <c r="WRA93" s="106"/>
      <c r="WRB93" s="106"/>
      <c r="WRC93" s="106"/>
      <c r="WRD93" s="106"/>
      <c r="WRE93" s="106"/>
      <c r="WRF93" s="106"/>
      <c r="WRG93" s="106"/>
      <c r="WRH93" s="106"/>
      <c r="WRI93" s="106"/>
      <c r="WRJ93" s="106"/>
      <c r="WRK93" s="106"/>
      <c r="WRL93" s="106"/>
      <c r="WRM93" s="106"/>
      <c r="WRN93" s="106"/>
      <c r="WRO93" s="106"/>
      <c r="WRP93" s="106"/>
      <c r="WRQ93" s="106"/>
      <c r="WRR93" s="106"/>
      <c r="WRS93" s="106"/>
      <c r="WRT93" s="106"/>
      <c r="WRU93" s="106"/>
      <c r="WRV93" s="106"/>
      <c r="WRW93" s="106"/>
      <c r="WRX93" s="106"/>
      <c r="WRY93" s="106"/>
      <c r="WRZ93" s="106"/>
      <c r="WSA93" s="106"/>
      <c r="WSB93" s="106"/>
      <c r="WSC93" s="106"/>
      <c r="WSD93" s="106"/>
      <c r="WSE93" s="106"/>
      <c r="WSF93" s="106"/>
      <c r="WSG93" s="106"/>
      <c r="WSH93" s="106"/>
      <c r="WSI93" s="106"/>
      <c r="WSJ93" s="106"/>
      <c r="WSK93" s="106"/>
      <c r="WSL93" s="106"/>
      <c r="WSM93" s="106"/>
      <c r="WSN93" s="106"/>
      <c r="WSO93" s="106"/>
      <c r="WSP93" s="106"/>
      <c r="WSQ93" s="106"/>
      <c r="WSR93" s="106"/>
      <c r="WSS93" s="106"/>
      <c r="WST93" s="106"/>
      <c r="WSU93" s="106"/>
      <c r="WSV93" s="106"/>
      <c r="WSW93" s="106"/>
      <c r="WSX93" s="106"/>
      <c r="WSY93" s="106"/>
      <c r="WSZ93" s="106"/>
      <c r="WTA93" s="106"/>
      <c r="WTB93" s="106"/>
      <c r="WTC93" s="106"/>
      <c r="WTD93" s="106"/>
      <c r="WTE93" s="106"/>
      <c r="WTF93" s="106"/>
      <c r="WTG93" s="106"/>
      <c r="WTH93" s="106"/>
      <c r="WTI93" s="106"/>
      <c r="WTJ93" s="106"/>
      <c r="WTK93" s="106"/>
      <c r="WTL93" s="106"/>
      <c r="WTM93" s="106"/>
      <c r="WTN93" s="106"/>
      <c r="WTO93" s="106"/>
      <c r="WTP93" s="106"/>
      <c r="WTQ93" s="106"/>
      <c r="WTR93" s="106"/>
      <c r="WTS93" s="106"/>
      <c r="WTT93" s="106"/>
      <c r="WTU93" s="106"/>
      <c r="WTV93" s="106"/>
      <c r="WTW93" s="106"/>
      <c r="WTX93" s="106"/>
      <c r="WTY93" s="106"/>
      <c r="WTZ93" s="106"/>
      <c r="WUA93" s="106"/>
      <c r="WUB93" s="106"/>
      <c r="WUC93" s="106"/>
      <c r="WUD93" s="106"/>
      <c r="WUE93" s="106"/>
      <c r="WUF93" s="106"/>
      <c r="WUG93" s="106"/>
      <c r="WUH93" s="106"/>
      <c r="WUI93" s="106"/>
      <c r="WUJ93" s="106"/>
      <c r="WUK93" s="106"/>
      <c r="WUL93" s="106"/>
      <c r="WUM93" s="106"/>
      <c r="WUN93" s="106"/>
      <c r="WUO93" s="106"/>
      <c r="WUP93" s="106"/>
      <c r="WUQ93" s="106"/>
      <c r="WUR93" s="106"/>
      <c r="WUS93" s="106"/>
      <c r="WUT93" s="106"/>
      <c r="WUU93" s="106"/>
      <c r="WUV93" s="106"/>
      <c r="WUW93" s="106"/>
      <c r="WUX93" s="106"/>
      <c r="WUY93" s="106"/>
      <c r="WUZ93" s="106"/>
      <c r="WVA93" s="106"/>
      <c r="WVB93" s="106"/>
      <c r="WVC93" s="106"/>
      <c r="WVD93" s="106"/>
      <c r="WVE93" s="106"/>
      <c r="WVF93" s="106"/>
      <c r="WVG93" s="106"/>
      <c r="WVH93" s="106"/>
      <c r="WVI93" s="106"/>
      <c r="WVJ93" s="106"/>
      <c r="WVK93" s="106"/>
      <c r="WVL93" s="106"/>
      <c r="WVM93" s="106"/>
      <c r="WVN93" s="106"/>
      <c r="WVO93" s="106"/>
      <c r="WVP93" s="106"/>
      <c r="WVQ93" s="106"/>
      <c r="WVR93" s="106"/>
      <c r="WVS93" s="106"/>
      <c r="WVT93" s="106"/>
      <c r="WVU93" s="106"/>
      <c r="WVV93" s="106"/>
      <c r="WVW93" s="106"/>
      <c r="WVX93" s="106"/>
      <c r="WVY93" s="106"/>
      <c r="WVZ93" s="106"/>
      <c r="WWA93" s="106"/>
      <c r="WWB93" s="106"/>
      <c r="WWC93" s="106"/>
      <c r="WWD93" s="106"/>
      <c r="WWE93" s="106"/>
      <c r="WWF93" s="106"/>
      <c r="WWG93" s="106"/>
      <c r="WWH93" s="106"/>
      <c r="WWI93" s="106"/>
      <c r="WWJ93" s="106"/>
      <c r="WWK93" s="106"/>
      <c r="WWL93" s="106"/>
      <c r="WWM93" s="106"/>
      <c r="WWN93" s="106"/>
      <c r="WWO93" s="106"/>
      <c r="WWP93" s="106"/>
      <c r="WWQ93" s="106"/>
      <c r="WWR93" s="106"/>
      <c r="WWS93" s="106"/>
      <c r="WWT93" s="106"/>
      <c r="WWU93" s="106"/>
      <c r="WWV93" s="106"/>
      <c r="WWW93" s="106"/>
      <c r="WWX93" s="106"/>
      <c r="WWY93" s="106"/>
      <c r="WWZ93" s="106"/>
      <c r="WXA93" s="106"/>
      <c r="WXB93" s="106"/>
      <c r="WXC93" s="106"/>
      <c r="WXD93" s="106"/>
      <c r="WXE93" s="106"/>
      <c r="WXF93" s="106"/>
      <c r="WXG93" s="106"/>
      <c r="WXH93" s="106"/>
      <c r="WXI93" s="106"/>
      <c r="WXJ93" s="106"/>
      <c r="WXK93" s="106"/>
      <c r="WXL93" s="106"/>
      <c r="WXM93" s="106"/>
      <c r="WXN93" s="106"/>
      <c r="WXO93" s="106"/>
      <c r="WXP93" s="106"/>
      <c r="WXQ93" s="106"/>
      <c r="WXR93" s="106"/>
      <c r="WXS93" s="106"/>
      <c r="WXT93" s="106"/>
      <c r="WXU93" s="106"/>
      <c r="WXV93" s="106"/>
      <c r="WXW93" s="106"/>
      <c r="WXX93" s="106"/>
      <c r="WXY93" s="106"/>
      <c r="WXZ93" s="106"/>
      <c r="WYA93" s="106"/>
      <c r="WYB93" s="106"/>
      <c r="WYC93" s="106"/>
      <c r="WYD93" s="106"/>
      <c r="WYE93" s="106"/>
      <c r="WYF93" s="106"/>
      <c r="WYG93" s="106"/>
      <c r="WYH93" s="106"/>
      <c r="WYI93" s="106"/>
      <c r="WYJ93" s="106"/>
      <c r="WYK93" s="106"/>
      <c r="WYL93" s="106"/>
      <c r="WYM93" s="106"/>
      <c r="WYN93" s="106"/>
      <c r="WYO93" s="106"/>
      <c r="WYP93" s="106"/>
      <c r="WYQ93" s="106"/>
      <c r="WYR93" s="106"/>
      <c r="WYS93" s="106"/>
      <c r="WYT93" s="106"/>
      <c r="WYU93" s="106"/>
      <c r="WYV93" s="106"/>
      <c r="WYW93" s="106"/>
      <c r="WYX93" s="106"/>
      <c r="WYY93" s="106"/>
      <c r="WYZ93" s="106"/>
      <c r="WZA93" s="106"/>
      <c r="WZB93" s="106"/>
      <c r="WZC93" s="106"/>
      <c r="WZD93" s="106"/>
      <c r="WZE93" s="106"/>
      <c r="WZF93" s="106"/>
      <c r="WZG93" s="106"/>
      <c r="WZH93" s="106"/>
      <c r="WZI93" s="106"/>
      <c r="WZJ93" s="106"/>
      <c r="WZK93" s="106"/>
      <c r="WZL93" s="106"/>
      <c r="WZM93" s="106"/>
      <c r="WZN93" s="106"/>
      <c r="WZO93" s="106"/>
      <c r="WZP93" s="106"/>
      <c r="WZQ93" s="106"/>
      <c r="WZR93" s="106"/>
      <c r="WZS93" s="106"/>
      <c r="WZT93" s="106"/>
      <c r="WZU93" s="106"/>
      <c r="WZV93" s="106"/>
      <c r="WZW93" s="106"/>
      <c r="WZX93" s="106"/>
      <c r="WZY93" s="106"/>
      <c r="WZZ93" s="106"/>
      <c r="XAA93" s="106"/>
      <c r="XAB93" s="106"/>
      <c r="XAC93" s="106"/>
      <c r="XAD93" s="106"/>
      <c r="XAE93" s="106"/>
      <c r="XAF93" s="106"/>
      <c r="XAG93" s="106"/>
      <c r="XAH93" s="106"/>
      <c r="XAI93" s="106"/>
      <c r="XAJ93" s="106"/>
      <c r="XAK93" s="106"/>
      <c r="XAL93" s="106"/>
      <c r="XAM93" s="106"/>
      <c r="XAN93" s="106"/>
      <c r="XAO93" s="106"/>
      <c r="XAP93" s="106"/>
      <c r="XAQ93" s="106"/>
      <c r="XAR93" s="106"/>
      <c r="XAS93" s="106"/>
      <c r="XAT93" s="106"/>
      <c r="XAU93" s="106"/>
      <c r="XAV93" s="106"/>
      <c r="XAW93" s="106"/>
      <c r="XAX93" s="106"/>
      <c r="XAY93" s="106"/>
      <c r="XAZ93" s="106"/>
      <c r="XBA93" s="106"/>
      <c r="XBB93" s="106"/>
      <c r="XBC93" s="106"/>
      <c r="XBD93" s="106"/>
      <c r="XBE93" s="106"/>
      <c r="XBF93" s="106"/>
      <c r="XBG93" s="106"/>
      <c r="XBH93" s="106"/>
      <c r="XBI93" s="106"/>
      <c r="XBJ93" s="106"/>
      <c r="XBK93" s="106"/>
      <c r="XBL93" s="106"/>
      <c r="XBM93" s="106"/>
      <c r="XBN93" s="106"/>
      <c r="XBO93" s="106"/>
      <c r="XBP93" s="106"/>
      <c r="XBQ93" s="106"/>
      <c r="XBR93" s="106"/>
      <c r="XBS93" s="106"/>
      <c r="XBT93" s="106"/>
      <c r="XBU93" s="106"/>
      <c r="XBV93" s="106"/>
      <c r="XBW93" s="106"/>
      <c r="XBX93" s="106"/>
      <c r="XBY93" s="106"/>
      <c r="XBZ93" s="106"/>
      <c r="XCA93" s="106"/>
      <c r="XCB93" s="106"/>
      <c r="XCC93" s="106"/>
      <c r="XCD93" s="106"/>
      <c r="XCE93" s="106"/>
      <c r="XCF93" s="106"/>
      <c r="XCG93" s="106"/>
      <c r="XCH93" s="106"/>
      <c r="XCI93" s="106"/>
      <c r="XCJ93" s="106"/>
      <c r="XCK93" s="106"/>
      <c r="XCL93" s="106"/>
      <c r="XCM93" s="106"/>
      <c r="XCN93" s="106"/>
      <c r="XCO93" s="106"/>
      <c r="XCP93" s="106"/>
      <c r="XCQ93" s="106"/>
      <c r="XCR93" s="106"/>
      <c r="XCS93" s="106"/>
      <c r="XCT93" s="106"/>
      <c r="XCU93" s="106"/>
      <c r="XCV93" s="106"/>
      <c r="XCW93" s="106"/>
      <c r="XCX93" s="106"/>
      <c r="XCY93" s="106"/>
      <c r="XCZ93" s="106"/>
      <c r="XDA93" s="106"/>
      <c r="XDB93" s="106"/>
      <c r="XDC93" s="106"/>
      <c r="XDD93" s="106"/>
      <c r="XDE93" s="106"/>
      <c r="XDF93" s="106"/>
      <c r="XDG93" s="106"/>
      <c r="XDH93" s="106"/>
      <c r="XDI93" s="106"/>
      <c r="XDJ93" s="106"/>
      <c r="XDK93" s="106"/>
      <c r="XDL93" s="106"/>
      <c r="XDM93" s="106"/>
      <c r="XDN93" s="106"/>
      <c r="XDO93" s="106"/>
      <c r="XDP93" s="106"/>
      <c r="XDQ93" s="106"/>
      <c r="XDR93" s="106"/>
      <c r="XDS93" s="106"/>
      <c r="XDT93" s="106"/>
      <c r="XDU93" s="106"/>
      <c r="XDV93" s="106"/>
      <c r="XDW93" s="106"/>
      <c r="XDX93" s="106"/>
      <c r="XDY93" s="106"/>
      <c r="XDZ93" s="106"/>
      <c r="XEA93" s="106"/>
      <c r="XEB93" s="106"/>
      <c r="XEC93" s="106"/>
      <c r="XED93" s="106"/>
      <c r="XEE93" s="106"/>
      <c r="XEF93" s="106"/>
      <c r="XEG93" s="106"/>
      <c r="XEH93" s="106"/>
      <c r="XEI93" s="106"/>
      <c r="XEJ93" s="106"/>
      <c r="XEK93" s="106"/>
      <c r="XEL93" s="106"/>
      <c r="XEM93" s="106"/>
      <c r="XEN93" s="106"/>
      <c r="XEO93" s="106"/>
      <c r="XEP93" s="106"/>
      <c r="XEQ93" s="106"/>
      <c r="XER93" s="106"/>
      <c r="XES93" s="106"/>
      <c r="XET93" s="106"/>
      <c r="XEU93" s="106"/>
      <c r="XEV93" s="106"/>
      <c r="XEW93" s="106"/>
      <c r="XEX93" s="106"/>
      <c r="XEY93" s="106"/>
      <c r="XEZ93" s="106"/>
      <c r="XFA93" s="106"/>
      <c r="XFB93" s="106"/>
      <c r="XFC93" s="106"/>
      <c r="XFD93" s="106"/>
    </row>
    <row r="94" spans="1:16384" ht="36" customHeight="1">
      <c r="B94" s="735" t="s">
        <v>190</v>
      </c>
      <c r="C94" s="736"/>
      <c r="D94" s="736"/>
      <c r="E94" s="736"/>
      <c r="F94" s="688" t="s">
        <v>195</v>
      </c>
      <c r="G94" s="689"/>
    </row>
    <row r="95" spans="1:16384" ht="36" customHeight="1">
      <c r="B95" s="684" t="s">
        <v>189</v>
      </c>
      <c r="C95" s="685"/>
      <c r="D95" s="685"/>
      <c r="E95" s="685"/>
      <c r="F95" s="733">
        <v>33</v>
      </c>
      <c r="G95" s="734"/>
      <c r="H95" s="75"/>
      <c r="K95" s="75"/>
    </row>
    <row r="96" spans="1:16384" ht="36" customHeight="1">
      <c r="B96" s="684" t="s">
        <v>193</v>
      </c>
      <c r="C96" s="685"/>
      <c r="D96" s="685"/>
      <c r="E96" s="685"/>
      <c r="F96" s="740">
        <v>36</v>
      </c>
      <c r="G96" s="741"/>
      <c r="H96" s="75"/>
      <c r="K96" s="75"/>
    </row>
    <row r="97" spans="2:16384" ht="36" customHeight="1">
      <c r="B97" s="789" t="s">
        <v>293</v>
      </c>
      <c r="C97" s="790"/>
      <c r="D97" s="790"/>
      <c r="E97" s="790"/>
      <c r="F97" s="740">
        <v>40</v>
      </c>
      <c r="G97" s="741"/>
      <c r="H97" s="75"/>
      <c r="K97" s="75"/>
    </row>
    <row r="98" spans="2:16384" ht="36" customHeight="1">
      <c r="B98" s="686" t="s">
        <v>194</v>
      </c>
      <c r="C98" s="687"/>
      <c r="D98" s="687"/>
      <c r="E98" s="687"/>
      <c r="F98" s="733">
        <v>50</v>
      </c>
      <c r="G98" s="734"/>
      <c r="H98" s="75"/>
      <c r="K98" s="75"/>
      <c r="L98" s="788"/>
      <c r="M98" s="788"/>
      <c r="N98" s="788"/>
      <c r="O98" s="788"/>
    </row>
    <row r="99" spans="2:16384" ht="36" customHeight="1" thickBot="1">
      <c r="B99" s="727" t="s">
        <v>191</v>
      </c>
      <c r="C99" s="728"/>
      <c r="D99" s="728"/>
      <c r="E99" s="728"/>
      <c r="F99" s="738">
        <v>60</v>
      </c>
      <c r="G99" s="739"/>
      <c r="H99" s="75"/>
      <c r="K99" s="75"/>
    </row>
    <row r="100" spans="2:16384" ht="24.95" customHeight="1">
      <c r="H100" s="75"/>
      <c r="I100" s="75"/>
      <c r="J100" s="75"/>
      <c r="K100" s="75"/>
    </row>
    <row r="101" spans="2:16384" ht="24.95" customHeight="1">
      <c r="B101" s="156" t="s">
        <v>196</v>
      </c>
      <c r="G101" s="75"/>
      <c r="H101" s="75"/>
      <c r="I101" s="75"/>
      <c r="J101" s="75"/>
      <c r="K101" s="75"/>
    </row>
    <row r="102" spans="2:16384" ht="2.1" customHeight="1" thickBot="1">
      <c r="K102" s="109"/>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c r="CP102" s="106"/>
      <c r="CQ102" s="106"/>
      <c r="CR102" s="106"/>
      <c r="CS102" s="106"/>
      <c r="CT102" s="106"/>
      <c r="CU102" s="106"/>
      <c r="CV102" s="106"/>
      <c r="CW102" s="106"/>
      <c r="CX102" s="106"/>
      <c r="CY102" s="106"/>
      <c r="CZ102" s="106"/>
      <c r="DA102" s="106"/>
      <c r="DB102" s="106"/>
      <c r="DC102" s="106"/>
      <c r="DD102" s="106"/>
      <c r="DE102" s="106"/>
      <c r="DF102" s="106"/>
      <c r="DG102" s="106"/>
      <c r="DH102" s="106"/>
      <c r="DI102" s="106"/>
      <c r="DJ102" s="106"/>
      <c r="DK102" s="106"/>
      <c r="DL102" s="106"/>
      <c r="DM102" s="106"/>
      <c r="DN102" s="106"/>
      <c r="DO102" s="106"/>
      <c r="DP102" s="106"/>
      <c r="DQ102" s="106"/>
      <c r="DR102" s="106"/>
      <c r="DS102" s="106"/>
      <c r="DT102" s="106"/>
      <c r="DU102" s="106"/>
      <c r="DV102" s="106"/>
      <c r="DW102" s="106"/>
      <c r="DX102" s="106"/>
      <c r="DY102" s="106"/>
      <c r="DZ102" s="106"/>
      <c r="EA102" s="106"/>
      <c r="EB102" s="106"/>
      <c r="EC102" s="106"/>
      <c r="ED102" s="106"/>
      <c r="EE102" s="106"/>
      <c r="EF102" s="106"/>
      <c r="EG102" s="106"/>
      <c r="EH102" s="106"/>
      <c r="EI102" s="106"/>
      <c r="EJ102" s="106"/>
      <c r="EK102" s="106"/>
      <c r="EL102" s="106"/>
      <c r="EM102" s="106"/>
      <c r="EN102" s="106"/>
      <c r="EO102" s="106"/>
      <c r="EP102" s="106"/>
      <c r="EQ102" s="106"/>
      <c r="ER102" s="106"/>
      <c r="ES102" s="106"/>
      <c r="ET102" s="106"/>
      <c r="EU102" s="106"/>
      <c r="EV102" s="106"/>
      <c r="EW102" s="106"/>
      <c r="EX102" s="106"/>
      <c r="EY102" s="106"/>
      <c r="EZ102" s="106"/>
      <c r="FA102" s="106"/>
      <c r="FB102" s="106"/>
      <c r="FC102" s="106"/>
      <c r="FD102" s="106"/>
      <c r="FE102" s="106"/>
      <c r="FF102" s="106"/>
      <c r="FG102" s="106"/>
      <c r="FH102" s="106"/>
      <c r="FI102" s="106"/>
      <c r="FJ102" s="106"/>
      <c r="FK102" s="106"/>
      <c r="FL102" s="106"/>
      <c r="FM102" s="106"/>
      <c r="FN102" s="106"/>
      <c r="FO102" s="106"/>
      <c r="FP102" s="106"/>
      <c r="FQ102" s="106"/>
      <c r="FR102" s="106"/>
      <c r="FS102" s="106"/>
      <c r="FT102" s="106"/>
      <c r="FU102" s="106"/>
      <c r="FV102" s="106"/>
      <c r="FW102" s="106"/>
      <c r="FX102" s="106"/>
      <c r="FY102" s="106"/>
      <c r="FZ102" s="106"/>
      <c r="GA102" s="106"/>
      <c r="GB102" s="106"/>
      <c r="GC102" s="106"/>
      <c r="GD102" s="106"/>
      <c r="GE102" s="106"/>
      <c r="GF102" s="106"/>
      <c r="GG102" s="106"/>
      <c r="GH102" s="106"/>
      <c r="GI102" s="106"/>
      <c r="GJ102" s="106"/>
      <c r="GK102" s="106"/>
      <c r="GL102" s="106"/>
      <c r="GM102" s="106"/>
      <c r="GN102" s="106"/>
      <c r="GO102" s="106"/>
      <c r="GP102" s="106"/>
      <c r="GQ102" s="106"/>
      <c r="GR102" s="106"/>
      <c r="GS102" s="106"/>
      <c r="GT102" s="106"/>
      <c r="GU102" s="106"/>
      <c r="GV102" s="106"/>
      <c r="GW102" s="106"/>
      <c r="GX102" s="106"/>
      <c r="GY102" s="106"/>
      <c r="GZ102" s="106"/>
      <c r="HA102" s="106"/>
      <c r="HB102" s="106"/>
      <c r="HC102" s="106"/>
      <c r="HD102" s="106"/>
      <c r="HE102" s="106"/>
      <c r="HF102" s="106"/>
      <c r="HG102" s="106"/>
      <c r="HH102" s="106"/>
      <c r="HI102" s="106"/>
      <c r="HJ102" s="106"/>
      <c r="HK102" s="106"/>
      <c r="HL102" s="106"/>
      <c r="HM102" s="106"/>
      <c r="HN102" s="106"/>
      <c r="HO102" s="106"/>
      <c r="HP102" s="106"/>
      <c r="HQ102" s="106"/>
      <c r="HR102" s="106"/>
      <c r="HS102" s="106"/>
      <c r="HT102" s="106"/>
      <c r="HU102" s="106"/>
      <c r="HV102" s="106"/>
      <c r="HW102" s="106"/>
      <c r="HX102" s="106"/>
      <c r="HY102" s="106"/>
      <c r="HZ102" s="106"/>
      <c r="IA102" s="106"/>
      <c r="IB102" s="106"/>
      <c r="IC102" s="106"/>
      <c r="ID102" s="106"/>
      <c r="IE102" s="106"/>
      <c r="IF102" s="106"/>
      <c r="IG102" s="106"/>
      <c r="IH102" s="106"/>
      <c r="II102" s="106"/>
      <c r="IJ102" s="106"/>
      <c r="IK102" s="106"/>
      <c r="IL102" s="106"/>
      <c r="IM102" s="106"/>
      <c r="IN102" s="106"/>
      <c r="IO102" s="106"/>
      <c r="IP102" s="106"/>
      <c r="IQ102" s="106"/>
      <c r="IR102" s="106"/>
      <c r="IS102" s="106"/>
      <c r="IT102" s="106"/>
      <c r="IU102" s="106"/>
      <c r="IV102" s="106"/>
      <c r="IW102" s="106"/>
      <c r="IX102" s="106"/>
      <c r="IY102" s="106"/>
      <c r="IZ102" s="106"/>
      <c r="JA102" s="106"/>
      <c r="JB102" s="106"/>
      <c r="JC102" s="106"/>
      <c r="JD102" s="106"/>
      <c r="JE102" s="106"/>
      <c r="JF102" s="106"/>
      <c r="JG102" s="106"/>
      <c r="JH102" s="106"/>
      <c r="JI102" s="106"/>
      <c r="JJ102" s="106"/>
      <c r="JK102" s="106"/>
      <c r="JL102" s="106"/>
      <c r="JM102" s="106"/>
      <c r="JN102" s="106"/>
      <c r="JO102" s="106"/>
      <c r="JP102" s="106"/>
      <c r="JQ102" s="106"/>
      <c r="JR102" s="106"/>
      <c r="JS102" s="106"/>
      <c r="JT102" s="106"/>
      <c r="JU102" s="106"/>
      <c r="JV102" s="106"/>
      <c r="JW102" s="106"/>
      <c r="JX102" s="106"/>
      <c r="JY102" s="106"/>
      <c r="JZ102" s="106"/>
      <c r="KA102" s="106"/>
      <c r="KB102" s="106"/>
      <c r="KC102" s="106"/>
      <c r="KD102" s="106"/>
      <c r="KE102" s="106"/>
      <c r="KF102" s="106"/>
      <c r="KG102" s="106"/>
      <c r="KH102" s="106"/>
      <c r="KI102" s="106"/>
      <c r="KJ102" s="106"/>
      <c r="KK102" s="106"/>
      <c r="KL102" s="106"/>
      <c r="KM102" s="106"/>
      <c r="KN102" s="106"/>
      <c r="KO102" s="106"/>
      <c r="KP102" s="106"/>
      <c r="KQ102" s="106"/>
      <c r="KR102" s="106"/>
      <c r="KS102" s="106"/>
      <c r="KT102" s="106"/>
      <c r="KU102" s="106"/>
      <c r="KV102" s="106"/>
      <c r="KW102" s="106"/>
      <c r="KX102" s="106"/>
      <c r="KY102" s="106"/>
      <c r="KZ102" s="106"/>
      <c r="LA102" s="106"/>
      <c r="LB102" s="106"/>
      <c r="LC102" s="106"/>
      <c r="LD102" s="106"/>
      <c r="LE102" s="106"/>
      <c r="LF102" s="106"/>
      <c r="LG102" s="106"/>
      <c r="LH102" s="106"/>
      <c r="LI102" s="106"/>
      <c r="LJ102" s="106"/>
      <c r="LK102" s="106"/>
      <c r="LL102" s="106"/>
      <c r="LM102" s="106"/>
      <c r="LN102" s="106"/>
      <c r="LO102" s="106"/>
      <c r="LP102" s="106"/>
      <c r="LQ102" s="106"/>
      <c r="LR102" s="106"/>
      <c r="LS102" s="106"/>
      <c r="LT102" s="106"/>
      <c r="LU102" s="106"/>
      <c r="LV102" s="106"/>
      <c r="LW102" s="106"/>
      <c r="LX102" s="106"/>
      <c r="LY102" s="106"/>
      <c r="LZ102" s="106"/>
      <c r="MA102" s="106"/>
      <c r="MB102" s="106"/>
      <c r="MC102" s="106"/>
      <c r="MD102" s="106"/>
      <c r="ME102" s="106"/>
      <c r="MF102" s="106"/>
      <c r="MG102" s="106"/>
      <c r="MH102" s="106"/>
      <c r="MI102" s="106"/>
      <c r="MJ102" s="106"/>
      <c r="MK102" s="106"/>
      <c r="ML102" s="106"/>
      <c r="MM102" s="106"/>
      <c r="MN102" s="106"/>
      <c r="MO102" s="106"/>
      <c r="MP102" s="106"/>
      <c r="MQ102" s="106"/>
      <c r="MR102" s="106"/>
      <c r="MS102" s="106"/>
      <c r="MT102" s="106"/>
      <c r="MU102" s="106"/>
      <c r="MV102" s="106"/>
      <c r="MW102" s="106"/>
      <c r="MX102" s="106"/>
      <c r="MY102" s="106"/>
      <c r="MZ102" s="106"/>
      <c r="NA102" s="106"/>
      <c r="NB102" s="106"/>
      <c r="NC102" s="106"/>
      <c r="ND102" s="106"/>
      <c r="NE102" s="106"/>
      <c r="NF102" s="106"/>
      <c r="NG102" s="106"/>
      <c r="NH102" s="106"/>
      <c r="NI102" s="106"/>
      <c r="NJ102" s="106"/>
      <c r="NK102" s="106"/>
      <c r="NL102" s="106"/>
      <c r="NM102" s="106"/>
      <c r="NN102" s="106"/>
      <c r="NO102" s="106"/>
      <c r="NP102" s="106"/>
      <c r="NQ102" s="106"/>
      <c r="NR102" s="106"/>
      <c r="NS102" s="106"/>
      <c r="NT102" s="106"/>
      <c r="NU102" s="106"/>
      <c r="NV102" s="106"/>
      <c r="NW102" s="106"/>
      <c r="NX102" s="106"/>
      <c r="NY102" s="106"/>
      <c r="NZ102" s="106"/>
      <c r="OA102" s="106"/>
      <c r="OB102" s="106"/>
      <c r="OC102" s="106"/>
      <c r="OD102" s="106"/>
      <c r="OE102" s="106"/>
      <c r="OF102" s="106"/>
      <c r="OG102" s="106"/>
      <c r="OH102" s="106"/>
      <c r="OI102" s="106"/>
      <c r="OJ102" s="106"/>
      <c r="OK102" s="106"/>
      <c r="OL102" s="106"/>
      <c r="OM102" s="106"/>
      <c r="ON102" s="106"/>
      <c r="OO102" s="106"/>
      <c r="OP102" s="106"/>
      <c r="OQ102" s="106"/>
      <c r="OR102" s="106"/>
      <c r="OS102" s="106"/>
      <c r="OT102" s="106"/>
      <c r="OU102" s="106"/>
      <c r="OV102" s="106"/>
      <c r="OW102" s="106"/>
      <c r="OX102" s="106"/>
      <c r="OY102" s="106"/>
      <c r="OZ102" s="106"/>
      <c r="PA102" s="106"/>
      <c r="PB102" s="106"/>
      <c r="PC102" s="106"/>
      <c r="PD102" s="106"/>
      <c r="PE102" s="106"/>
      <c r="PF102" s="106"/>
      <c r="PG102" s="106"/>
      <c r="PH102" s="106"/>
      <c r="PI102" s="106"/>
      <c r="PJ102" s="106"/>
      <c r="PK102" s="106"/>
      <c r="PL102" s="106"/>
      <c r="PM102" s="106"/>
      <c r="PN102" s="106"/>
      <c r="PO102" s="106"/>
      <c r="PP102" s="106"/>
      <c r="PQ102" s="106"/>
      <c r="PR102" s="106"/>
      <c r="PS102" s="106"/>
      <c r="PT102" s="106"/>
      <c r="PU102" s="106"/>
      <c r="PV102" s="106"/>
      <c r="PW102" s="106"/>
      <c r="PX102" s="106"/>
      <c r="PY102" s="106"/>
      <c r="PZ102" s="106"/>
      <c r="QA102" s="106"/>
      <c r="QB102" s="106"/>
      <c r="QC102" s="106"/>
      <c r="QD102" s="106"/>
      <c r="QE102" s="106"/>
      <c r="QF102" s="106"/>
      <c r="QG102" s="106"/>
      <c r="QH102" s="106"/>
      <c r="QI102" s="106"/>
      <c r="QJ102" s="106"/>
      <c r="QK102" s="106"/>
      <c r="QL102" s="106"/>
      <c r="QM102" s="106"/>
      <c r="QN102" s="106"/>
      <c r="QO102" s="106"/>
      <c r="QP102" s="106"/>
      <c r="QQ102" s="106"/>
      <c r="QR102" s="106"/>
      <c r="QS102" s="106"/>
      <c r="QT102" s="106"/>
      <c r="QU102" s="106"/>
      <c r="QV102" s="106"/>
      <c r="QW102" s="106"/>
      <c r="QX102" s="106"/>
      <c r="QY102" s="106"/>
      <c r="QZ102" s="106"/>
      <c r="RA102" s="106"/>
      <c r="RB102" s="106"/>
      <c r="RC102" s="106"/>
      <c r="RD102" s="106"/>
      <c r="RE102" s="106"/>
      <c r="RF102" s="106"/>
      <c r="RG102" s="106"/>
      <c r="RH102" s="106"/>
      <c r="RI102" s="106"/>
      <c r="RJ102" s="106"/>
      <c r="RK102" s="106"/>
      <c r="RL102" s="106"/>
      <c r="RM102" s="106"/>
      <c r="RN102" s="106"/>
      <c r="RO102" s="106"/>
      <c r="RP102" s="106"/>
      <c r="RQ102" s="106"/>
      <c r="RR102" s="106"/>
      <c r="RS102" s="106"/>
      <c r="RT102" s="106"/>
      <c r="RU102" s="106"/>
      <c r="RV102" s="106"/>
      <c r="RW102" s="106"/>
      <c r="RX102" s="106"/>
      <c r="RY102" s="106"/>
      <c r="RZ102" s="106"/>
      <c r="SA102" s="106"/>
      <c r="SB102" s="106"/>
      <c r="SC102" s="106"/>
      <c r="SD102" s="106"/>
      <c r="SE102" s="106"/>
      <c r="SF102" s="106"/>
      <c r="SG102" s="106"/>
      <c r="SH102" s="106"/>
      <c r="SI102" s="106"/>
      <c r="SJ102" s="106"/>
      <c r="SK102" s="106"/>
      <c r="SL102" s="106"/>
      <c r="SM102" s="106"/>
      <c r="SN102" s="106"/>
      <c r="SO102" s="106"/>
      <c r="SP102" s="106"/>
      <c r="SQ102" s="106"/>
      <c r="SR102" s="106"/>
      <c r="SS102" s="106"/>
      <c r="ST102" s="106"/>
      <c r="SU102" s="106"/>
      <c r="SV102" s="106"/>
      <c r="SW102" s="106"/>
      <c r="SX102" s="106"/>
      <c r="SY102" s="106"/>
      <c r="SZ102" s="106"/>
      <c r="TA102" s="106"/>
      <c r="TB102" s="106"/>
      <c r="TC102" s="106"/>
      <c r="TD102" s="106"/>
      <c r="TE102" s="106"/>
      <c r="TF102" s="106"/>
      <c r="TG102" s="106"/>
      <c r="TH102" s="106"/>
      <c r="TI102" s="106"/>
      <c r="TJ102" s="106"/>
      <c r="TK102" s="106"/>
      <c r="TL102" s="106"/>
      <c r="TM102" s="106"/>
      <c r="TN102" s="106"/>
      <c r="TO102" s="106"/>
      <c r="TP102" s="106"/>
      <c r="TQ102" s="106"/>
      <c r="TR102" s="106"/>
      <c r="TS102" s="106"/>
      <c r="TT102" s="106"/>
      <c r="TU102" s="106"/>
      <c r="TV102" s="106"/>
      <c r="TW102" s="106"/>
      <c r="TX102" s="106"/>
      <c r="TY102" s="106"/>
      <c r="TZ102" s="106"/>
      <c r="UA102" s="106"/>
      <c r="UB102" s="106"/>
      <c r="UC102" s="106"/>
      <c r="UD102" s="106"/>
      <c r="UE102" s="106"/>
      <c r="UF102" s="106"/>
      <c r="UG102" s="106"/>
      <c r="UH102" s="106"/>
      <c r="UI102" s="106"/>
      <c r="UJ102" s="106"/>
      <c r="UK102" s="106"/>
      <c r="UL102" s="106"/>
      <c r="UM102" s="106"/>
      <c r="UN102" s="106"/>
      <c r="UO102" s="106"/>
      <c r="UP102" s="106"/>
      <c r="UQ102" s="106"/>
      <c r="UR102" s="106"/>
      <c r="US102" s="106"/>
      <c r="UT102" s="106"/>
      <c r="UU102" s="106"/>
      <c r="UV102" s="106"/>
      <c r="UW102" s="106"/>
      <c r="UX102" s="106"/>
      <c r="UY102" s="106"/>
      <c r="UZ102" s="106"/>
      <c r="VA102" s="106"/>
      <c r="VB102" s="106"/>
      <c r="VC102" s="106"/>
      <c r="VD102" s="106"/>
      <c r="VE102" s="106"/>
      <c r="VF102" s="106"/>
      <c r="VG102" s="106"/>
      <c r="VH102" s="106"/>
      <c r="VI102" s="106"/>
      <c r="VJ102" s="106"/>
      <c r="VK102" s="106"/>
      <c r="VL102" s="106"/>
      <c r="VM102" s="106"/>
      <c r="VN102" s="106"/>
      <c r="VO102" s="106"/>
      <c r="VP102" s="106"/>
      <c r="VQ102" s="106"/>
      <c r="VR102" s="106"/>
      <c r="VS102" s="106"/>
      <c r="VT102" s="106"/>
      <c r="VU102" s="106"/>
      <c r="VV102" s="106"/>
      <c r="VW102" s="106"/>
      <c r="VX102" s="106"/>
      <c r="VY102" s="106"/>
      <c r="VZ102" s="106"/>
      <c r="WA102" s="106"/>
      <c r="WB102" s="106"/>
      <c r="WC102" s="106"/>
      <c r="WD102" s="106"/>
      <c r="WE102" s="106"/>
      <c r="WF102" s="106"/>
      <c r="WG102" s="106"/>
      <c r="WH102" s="106"/>
      <c r="WI102" s="106"/>
      <c r="WJ102" s="106"/>
      <c r="WK102" s="106"/>
      <c r="WL102" s="106"/>
      <c r="WM102" s="106"/>
      <c r="WN102" s="106"/>
      <c r="WO102" s="106"/>
      <c r="WP102" s="106"/>
      <c r="WQ102" s="106"/>
      <c r="WR102" s="106"/>
      <c r="WS102" s="106"/>
      <c r="WT102" s="106"/>
      <c r="WU102" s="106"/>
      <c r="WV102" s="106"/>
      <c r="WW102" s="106"/>
      <c r="WX102" s="106"/>
      <c r="WY102" s="106"/>
      <c r="WZ102" s="106"/>
      <c r="XA102" s="106"/>
      <c r="XB102" s="106"/>
      <c r="XC102" s="106"/>
      <c r="XD102" s="106"/>
      <c r="XE102" s="106"/>
      <c r="XF102" s="106"/>
      <c r="XG102" s="106"/>
      <c r="XH102" s="106"/>
      <c r="XI102" s="106"/>
      <c r="XJ102" s="106"/>
      <c r="XK102" s="106"/>
      <c r="XL102" s="106"/>
      <c r="XM102" s="106"/>
      <c r="XN102" s="106"/>
      <c r="XO102" s="106"/>
      <c r="XP102" s="106"/>
      <c r="XQ102" s="106"/>
      <c r="XR102" s="106"/>
      <c r="XS102" s="106"/>
      <c r="XT102" s="106"/>
      <c r="XU102" s="106"/>
      <c r="XV102" s="106"/>
      <c r="XW102" s="106"/>
      <c r="XX102" s="106"/>
      <c r="XY102" s="106"/>
      <c r="XZ102" s="106"/>
      <c r="YA102" s="106"/>
      <c r="YB102" s="106"/>
      <c r="YC102" s="106"/>
      <c r="YD102" s="106"/>
      <c r="YE102" s="106"/>
      <c r="YF102" s="106"/>
      <c r="YG102" s="106"/>
      <c r="YH102" s="106"/>
      <c r="YI102" s="106"/>
      <c r="YJ102" s="106"/>
      <c r="YK102" s="106"/>
      <c r="YL102" s="106"/>
      <c r="YM102" s="106"/>
      <c r="YN102" s="106"/>
      <c r="YO102" s="106"/>
      <c r="YP102" s="106"/>
      <c r="YQ102" s="106"/>
      <c r="YR102" s="106"/>
      <c r="YS102" s="106"/>
      <c r="YT102" s="106"/>
      <c r="YU102" s="106"/>
      <c r="YV102" s="106"/>
      <c r="YW102" s="106"/>
      <c r="YX102" s="106"/>
      <c r="YY102" s="106"/>
      <c r="YZ102" s="106"/>
      <c r="ZA102" s="106"/>
      <c r="ZB102" s="106"/>
      <c r="ZC102" s="106"/>
      <c r="ZD102" s="106"/>
      <c r="ZE102" s="106"/>
      <c r="ZF102" s="106"/>
      <c r="ZG102" s="106"/>
      <c r="ZH102" s="106"/>
      <c r="ZI102" s="106"/>
      <c r="ZJ102" s="106"/>
      <c r="ZK102" s="106"/>
      <c r="ZL102" s="106"/>
      <c r="ZM102" s="106"/>
      <c r="ZN102" s="106"/>
      <c r="ZO102" s="106"/>
      <c r="ZP102" s="106"/>
      <c r="ZQ102" s="106"/>
      <c r="ZR102" s="106"/>
      <c r="ZS102" s="106"/>
      <c r="ZT102" s="106"/>
      <c r="ZU102" s="106"/>
      <c r="ZV102" s="106"/>
      <c r="ZW102" s="106"/>
      <c r="ZX102" s="106"/>
      <c r="ZY102" s="106"/>
      <c r="ZZ102" s="106"/>
      <c r="AAA102" s="106"/>
      <c r="AAB102" s="106"/>
      <c r="AAC102" s="106"/>
      <c r="AAD102" s="106"/>
      <c r="AAE102" s="106"/>
      <c r="AAF102" s="106"/>
      <c r="AAG102" s="106"/>
      <c r="AAH102" s="106"/>
      <c r="AAI102" s="106"/>
      <c r="AAJ102" s="106"/>
      <c r="AAK102" s="106"/>
      <c r="AAL102" s="106"/>
      <c r="AAM102" s="106"/>
      <c r="AAN102" s="106"/>
      <c r="AAO102" s="106"/>
      <c r="AAP102" s="106"/>
      <c r="AAQ102" s="106"/>
      <c r="AAR102" s="106"/>
      <c r="AAS102" s="106"/>
      <c r="AAT102" s="106"/>
      <c r="AAU102" s="106"/>
      <c r="AAV102" s="106"/>
      <c r="AAW102" s="106"/>
      <c r="AAX102" s="106"/>
      <c r="AAY102" s="106"/>
      <c r="AAZ102" s="106"/>
      <c r="ABA102" s="106"/>
      <c r="ABB102" s="106"/>
      <c r="ABC102" s="106"/>
      <c r="ABD102" s="106"/>
      <c r="ABE102" s="106"/>
      <c r="ABF102" s="106"/>
      <c r="ABG102" s="106"/>
      <c r="ABH102" s="106"/>
      <c r="ABI102" s="106"/>
      <c r="ABJ102" s="106"/>
      <c r="ABK102" s="106"/>
      <c r="ABL102" s="106"/>
      <c r="ABM102" s="106"/>
      <c r="ABN102" s="106"/>
      <c r="ABO102" s="106"/>
      <c r="ABP102" s="106"/>
      <c r="ABQ102" s="106"/>
      <c r="ABR102" s="106"/>
      <c r="ABS102" s="106"/>
      <c r="ABT102" s="106"/>
      <c r="ABU102" s="106"/>
      <c r="ABV102" s="106"/>
      <c r="ABW102" s="106"/>
      <c r="ABX102" s="106"/>
      <c r="ABY102" s="106"/>
      <c r="ABZ102" s="106"/>
      <c r="ACA102" s="106"/>
      <c r="ACB102" s="106"/>
      <c r="ACC102" s="106"/>
      <c r="ACD102" s="106"/>
      <c r="ACE102" s="106"/>
      <c r="ACF102" s="106"/>
      <c r="ACG102" s="106"/>
      <c r="ACH102" s="106"/>
      <c r="ACI102" s="106"/>
      <c r="ACJ102" s="106"/>
      <c r="ACK102" s="106"/>
      <c r="ACL102" s="106"/>
      <c r="ACM102" s="106"/>
      <c r="ACN102" s="106"/>
      <c r="ACO102" s="106"/>
      <c r="ACP102" s="106"/>
      <c r="ACQ102" s="106"/>
      <c r="ACR102" s="106"/>
      <c r="ACS102" s="106"/>
      <c r="ACT102" s="106"/>
      <c r="ACU102" s="106"/>
      <c r="ACV102" s="106"/>
      <c r="ACW102" s="106"/>
      <c r="ACX102" s="106"/>
      <c r="ACY102" s="106"/>
      <c r="ACZ102" s="106"/>
      <c r="ADA102" s="106"/>
      <c r="ADB102" s="106"/>
      <c r="ADC102" s="106"/>
      <c r="ADD102" s="106"/>
      <c r="ADE102" s="106"/>
      <c r="ADF102" s="106"/>
      <c r="ADG102" s="106"/>
      <c r="ADH102" s="106"/>
      <c r="ADI102" s="106"/>
      <c r="ADJ102" s="106"/>
      <c r="ADK102" s="106"/>
      <c r="ADL102" s="106"/>
      <c r="ADM102" s="106"/>
      <c r="ADN102" s="106"/>
      <c r="ADO102" s="106"/>
      <c r="ADP102" s="106"/>
      <c r="ADQ102" s="106"/>
      <c r="ADR102" s="106"/>
      <c r="ADS102" s="106"/>
      <c r="ADT102" s="106"/>
      <c r="ADU102" s="106"/>
      <c r="ADV102" s="106"/>
      <c r="ADW102" s="106"/>
      <c r="ADX102" s="106"/>
      <c r="ADY102" s="106"/>
      <c r="ADZ102" s="106"/>
      <c r="AEA102" s="106"/>
      <c r="AEB102" s="106"/>
      <c r="AEC102" s="106"/>
      <c r="AED102" s="106"/>
      <c r="AEE102" s="106"/>
      <c r="AEF102" s="106"/>
      <c r="AEG102" s="106"/>
      <c r="AEH102" s="106"/>
      <c r="AEI102" s="106"/>
      <c r="AEJ102" s="106"/>
      <c r="AEK102" s="106"/>
      <c r="AEL102" s="106"/>
      <c r="AEM102" s="106"/>
      <c r="AEN102" s="106"/>
      <c r="AEO102" s="106"/>
      <c r="AEP102" s="106"/>
      <c r="AEQ102" s="106"/>
      <c r="AER102" s="106"/>
      <c r="AES102" s="106"/>
      <c r="AET102" s="106"/>
      <c r="AEU102" s="106"/>
      <c r="AEV102" s="106"/>
      <c r="AEW102" s="106"/>
      <c r="AEX102" s="106"/>
      <c r="AEY102" s="106"/>
      <c r="AEZ102" s="106"/>
      <c r="AFA102" s="106"/>
      <c r="AFB102" s="106"/>
      <c r="AFC102" s="106"/>
      <c r="AFD102" s="106"/>
      <c r="AFE102" s="106"/>
      <c r="AFF102" s="106"/>
      <c r="AFG102" s="106"/>
      <c r="AFH102" s="106"/>
      <c r="AFI102" s="106"/>
      <c r="AFJ102" s="106"/>
      <c r="AFK102" s="106"/>
      <c r="AFL102" s="106"/>
      <c r="AFM102" s="106"/>
      <c r="AFN102" s="106"/>
      <c r="AFO102" s="106"/>
      <c r="AFP102" s="106"/>
      <c r="AFQ102" s="106"/>
      <c r="AFR102" s="106"/>
      <c r="AFS102" s="106"/>
      <c r="AFT102" s="106"/>
      <c r="AFU102" s="106"/>
      <c r="AFV102" s="106"/>
      <c r="AFW102" s="106"/>
      <c r="AFX102" s="106"/>
      <c r="AFY102" s="106"/>
      <c r="AFZ102" s="106"/>
      <c r="AGA102" s="106"/>
      <c r="AGB102" s="106"/>
      <c r="AGC102" s="106"/>
      <c r="AGD102" s="106"/>
      <c r="AGE102" s="106"/>
      <c r="AGF102" s="106"/>
      <c r="AGG102" s="106"/>
      <c r="AGH102" s="106"/>
      <c r="AGI102" s="106"/>
      <c r="AGJ102" s="106"/>
      <c r="AGK102" s="106"/>
      <c r="AGL102" s="106"/>
      <c r="AGM102" s="106"/>
      <c r="AGN102" s="106"/>
      <c r="AGO102" s="106"/>
      <c r="AGP102" s="106"/>
      <c r="AGQ102" s="106"/>
      <c r="AGR102" s="106"/>
      <c r="AGS102" s="106"/>
      <c r="AGT102" s="106"/>
      <c r="AGU102" s="106"/>
      <c r="AGV102" s="106"/>
      <c r="AGW102" s="106"/>
      <c r="AGX102" s="106"/>
      <c r="AGY102" s="106"/>
      <c r="AGZ102" s="106"/>
      <c r="AHA102" s="106"/>
      <c r="AHB102" s="106"/>
      <c r="AHC102" s="106"/>
      <c r="AHD102" s="106"/>
      <c r="AHE102" s="106"/>
      <c r="AHF102" s="106"/>
      <c r="AHG102" s="106"/>
      <c r="AHH102" s="106"/>
      <c r="AHI102" s="106"/>
      <c r="AHJ102" s="106"/>
      <c r="AHK102" s="106"/>
      <c r="AHL102" s="106"/>
      <c r="AHM102" s="106"/>
      <c r="AHN102" s="106"/>
      <c r="AHO102" s="106"/>
      <c r="AHP102" s="106"/>
      <c r="AHQ102" s="106"/>
      <c r="AHR102" s="106"/>
      <c r="AHS102" s="106"/>
      <c r="AHT102" s="106"/>
      <c r="AHU102" s="106"/>
      <c r="AHV102" s="106"/>
      <c r="AHW102" s="106"/>
      <c r="AHX102" s="106"/>
      <c r="AHY102" s="106"/>
      <c r="AHZ102" s="106"/>
      <c r="AIA102" s="106"/>
      <c r="AIB102" s="106"/>
      <c r="AIC102" s="106"/>
      <c r="AID102" s="106"/>
      <c r="AIE102" s="106"/>
      <c r="AIF102" s="106"/>
      <c r="AIG102" s="106"/>
      <c r="AIH102" s="106"/>
      <c r="AII102" s="106"/>
      <c r="AIJ102" s="106"/>
      <c r="AIK102" s="106"/>
      <c r="AIL102" s="106"/>
      <c r="AIM102" s="106"/>
      <c r="AIN102" s="106"/>
      <c r="AIO102" s="106"/>
      <c r="AIP102" s="106"/>
      <c r="AIQ102" s="106"/>
      <c r="AIR102" s="106"/>
      <c r="AIS102" s="106"/>
      <c r="AIT102" s="106"/>
      <c r="AIU102" s="106"/>
      <c r="AIV102" s="106"/>
      <c r="AIW102" s="106"/>
      <c r="AIX102" s="106"/>
      <c r="AIY102" s="106"/>
      <c r="AIZ102" s="106"/>
      <c r="AJA102" s="106"/>
      <c r="AJB102" s="106"/>
      <c r="AJC102" s="106"/>
      <c r="AJD102" s="106"/>
      <c r="AJE102" s="106"/>
      <c r="AJF102" s="106"/>
      <c r="AJG102" s="106"/>
      <c r="AJH102" s="106"/>
      <c r="AJI102" s="106"/>
      <c r="AJJ102" s="106"/>
      <c r="AJK102" s="106"/>
      <c r="AJL102" s="106"/>
      <c r="AJM102" s="106"/>
      <c r="AJN102" s="106"/>
      <c r="AJO102" s="106"/>
      <c r="AJP102" s="106"/>
      <c r="AJQ102" s="106"/>
      <c r="AJR102" s="106"/>
      <c r="AJS102" s="106"/>
      <c r="AJT102" s="106"/>
      <c r="AJU102" s="106"/>
      <c r="AJV102" s="106"/>
      <c r="AJW102" s="106"/>
      <c r="AJX102" s="106"/>
      <c r="AJY102" s="106"/>
      <c r="AJZ102" s="106"/>
      <c r="AKA102" s="106"/>
      <c r="AKB102" s="106"/>
      <c r="AKC102" s="106"/>
      <c r="AKD102" s="106"/>
      <c r="AKE102" s="106"/>
      <c r="AKF102" s="106"/>
      <c r="AKG102" s="106"/>
      <c r="AKH102" s="106"/>
      <c r="AKI102" s="106"/>
      <c r="AKJ102" s="106"/>
      <c r="AKK102" s="106"/>
      <c r="AKL102" s="106"/>
      <c r="AKM102" s="106"/>
      <c r="AKN102" s="106"/>
      <c r="AKO102" s="106"/>
      <c r="AKP102" s="106"/>
      <c r="AKQ102" s="106"/>
      <c r="AKR102" s="106"/>
      <c r="AKS102" s="106"/>
      <c r="AKT102" s="106"/>
      <c r="AKU102" s="106"/>
      <c r="AKV102" s="106"/>
      <c r="AKW102" s="106"/>
      <c r="AKX102" s="106"/>
      <c r="AKY102" s="106"/>
      <c r="AKZ102" s="106"/>
      <c r="ALA102" s="106"/>
      <c r="ALB102" s="106"/>
      <c r="ALC102" s="106"/>
      <c r="ALD102" s="106"/>
      <c r="ALE102" s="106"/>
      <c r="ALF102" s="106"/>
      <c r="ALG102" s="106"/>
      <c r="ALH102" s="106"/>
      <c r="ALI102" s="106"/>
      <c r="ALJ102" s="106"/>
      <c r="ALK102" s="106"/>
      <c r="ALL102" s="106"/>
      <c r="ALM102" s="106"/>
      <c r="ALN102" s="106"/>
      <c r="ALO102" s="106"/>
      <c r="ALP102" s="106"/>
      <c r="ALQ102" s="106"/>
      <c r="ALR102" s="106"/>
      <c r="ALS102" s="106"/>
      <c r="ALT102" s="106"/>
      <c r="ALU102" s="106"/>
      <c r="ALV102" s="106"/>
      <c r="ALW102" s="106"/>
      <c r="ALX102" s="106"/>
      <c r="ALY102" s="106"/>
      <c r="ALZ102" s="106"/>
      <c r="AMA102" s="106"/>
      <c r="AMB102" s="106"/>
      <c r="AMC102" s="106"/>
      <c r="AMD102" s="106"/>
      <c r="AME102" s="106"/>
      <c r="AMF102" s="106"/>
      <c r="AMG102" s="106"/>
      <c r="AMH102" s="106"/>
      <c r="AMI102" s="106"/>
      <c r="AMJ102" s="106"/>
      <c r="AMK102" s="106"/>
      <c r="AML102" s="106"/>
      <c r="AMM102" s="106"/>
      <c r="AMN102" s="106"/>
      <c r="AMO102" s="106"/>
      <c r="AMP102" s="106"/>
      <c r="AMQ102" s="106"/>
      <c r="AMR102" s="106"/>
      <c r="AMS102" s="106"/>
      <c r="AMT102" s="106"/>
      <c r="AMU102" s="106"/>
      <c r="AMV102" s="106"/>
      <c r="AMW102" s="106"/>
      <c r="AMX102" s="106"/>
      <c r="AMY102" s="106"/>
      <c r="AMZ102" s="106"/>
      <c r="ANA102" s="106"/>
      <c r="ANB102" s="106"/>
      <c r="ANC102" s="106"/>
      <c r="AND102" s="106"/>
      <c r="ANE102" s="106"/>
      <c r="ANF102" s="106"/>
      <c r="ANG102" s="106"/>
      <c r="ANH102" s="106"/>
      <c r="ANI102" s="106"/>
      <c r="ANJ102" s="106"/>
      <c r="ANK102" s="106"/>
      <c r="ANL102" s="106"/>
      <c r="ANM102" s="106"/>
      <c r="ANN102" s="106"/>
      <c r="ANO102" s="106"/>
      <c r="ANP102" s="106"/>
      <c r="ANQ102" s="106"/>
      <c r="ANR102" s="106"/>
      <c r="ANS102" s="106"/>
      <c r="ANT102" s="106"/>
      <c r="ANU102" s="106"/>
      <c r="ANV102" s="106"/>
      <c r="ANW102" s="106"/>
      <c r="ANX102" s="106"/>
      <c r="ANY102" s="106"/>
      <c r="ANZ102" s="106"/>
      <c r="AOA102" s="106"/>
      <c r="AOB102" s="106"/>
      <c r="AOC102" s="106"/>
      <c r="AOD102" s="106"/>
      <c r="AOE102" s="106"/>
      <c r="AOF102" s="106"/>
      <c r="AOG102" s="106"/>
      <c r="AOH102" s="106"/>
      <c r="AOI102" s="106"/>
      <c r="AOJ102" s="106"/>
      <c r="AOK102" s="106"/>
      <c r="AOL102" s="106"/>
      <c r="AOM102" s="106"/>
      <c r="AON102" s="106"/>
      <c r="AOO102" s="106"/>
      <c r="AOP102" s="106"/>
      <c r="AOQ102" s="106"/>
      <c r="AOR102" s="106"/>
      <c r="AOS102" s="106"/>
      <c r="AOT102" s="106"/>
      <c r="AOU102" s="106"/>
      <c r="AOV102" s="106"/>
      <c r="AOW102" s="106"/>
      <c r="AOX102" s="106"/>
      <c r="AOY102" s="106"/>
      <c r="AOZ102" s="106"/>
      <c r="APA102" s="106"/>
      <c r="APB102" s="106"/>
      <c r="APC102" s="106"/>
      <c r="APD102" s="106"/>
      <c r="APE102" s="106"/>
      <c r="APF102" s="106"/>
      <c r="APG102" s="106"/>
      <c r="APH102" s="106"/>
      <c r="API102" s="106"/>
      <c r="APJ102" s="106"/>
      <c r="APK102" s="106"/>
      <c r="APL102" s="106"/>
      <c r="APM102" s="106"/>
      <c r="APN102" s="106"/>
      <c r="APO102" s="106"/>
      <c r="APP102" s="106"/>
      <c r="APQ102" s="106"/>
      <c r="APR102" s="106"/>
      <c r="APS102" s="106"/>
      <c r="APT102" s="106"/>
      <c r="APU102" s="106"/>
      <c r="APV102" s="106"/>
      <c r="APW102" s="106"/>
      <c r="APX102" s="106"/>
      <c r="APY102" s="106"/>
      <c r="APZ102" s="106"/>
      <c r="AQA102" s="106"/>
      <c r="AQB102" s="106"/>
      <c r="AQC102" s="106"/>
      <c r="AQD102" s="106"/>
      <c r="AQE102" s="106"/>
      <c r="AQF102" s="106"/>
      <c r="AQG102" s="106"/>
      <c r="AQH102" s="106"/>
      <c r="AQI102" s="106"/>
      <c r="AQJ102" s="106"/>
      <c r="AQK102" s="106"/>
      <c r="AQL102" s="106"/>
      <c r="AQM102" s="106"/>
      <c r="AQN102" s="106"/>
      <c r="AQO102" s="106"/>
      <c r="AQP102" s="106"/>
      <c r="AQQ102" s="106"/>
      <c r="AQR102" s="106"/>
      <c r="AQS102" s="106"/>
      <c r="AQT102" s="106"/>
      <c r="AQU102" s="106"/>
      <c r="AQV102" s="106"/>
      <c r="AQW102" s="106"/>
      <c r="AQX102" s="106"/>
      <c r="AQY102" s="106"/>
      <c r="AQZ102" s="106"/>
      <c r="ARA102" s="106"/>
      <c r="ARB102" s="106"/>
      <c r="ARC102" s="106"/>
      <c r="ARD102" s="106"/>
      <c r="ARE102" s="106"/>
      <c r="ARF102" s="106"/>
      <c r="ARG102" s="106"/>
      <c r="ARH102" s="106"/>
      <c r="ARI102" s="106"/>
      <c r="ARJ102" s="106"/>
      <c r="ARK102" s="106"/>
      <c r="ARL102" s="106"/>
      <c r="ARM102" s="106"/>
      <c r="ARN102" s="106"/>
      <c r="ARO102" s="106"/>
      <c r="ARP102" s="106"/>
      <c r="ARQ102" s="106"/>
      <c r="ARR102" s="106"/>
      <c r="ARS102" s="106"/>
      <c r="ART102" s="106"/>
      <c r="ARU102" s="106"/>
      <c r="ARV102" s="106"/>
      <c r="ARW102" s="106"/>
      <c r="ARX102" s="106"/>
      <c r="ARY102" s="106"/>
      <c r="ARZ102" s="106"/>
      <c r="ASA102" s="106"/>
      <c r="ASB102" s="106"/>
      <c r="ASC102" s="106"/>
      <c r="ASD102" s="106"/>
      <c r="ASE102" s="106"/>
      <c r="ASF102" s="106"/>
      <c r="ASG102" s="106"/>
      <c r="ASH102" s="106"/>
      <c r="ASI102" s="106"/>
      <c r="ASJ102" s="106"/>
      <c r="ASK102" s="106"/>
      <c r="ASL102" s="106"/>
      <c r="ASM102" s="106"/>
      <c r="ASN102" s="106"/>
      <c r="ASO102" s="106"/>
      <c r="ASP102" s="106"/>
      <c r="ASQ102" s="106"/>
      <c r="ASR102" s="106"/>
      <c r="ASS102" s="106"/>
      <c r="AST102" s="106"/>
      <c r="ASU102" s="106"/>
      <c r="ASV102" s="106"/>
      <c r="ASW102" s="106"/>
      <c r="ASX102" s="106"/>
      <c r="ASY102" s="106"/>
      <c r="ASZ102" s="106"/>
      <c r="ATA102" s="106"/>
      <c r="ATB102" s="106"/>
      <c r="ATC102" s="106"/>
      <c r="ATD102" s="106"/>
      <c r="ATE102" s="106"/>
      <c r="ATF102" s="106"/>
      <c r="ATG102" s="106"/>
      <c r="ATH102" s="106"/>
      <c r="ATI102" s="106"/>
      <c r="ATJ102" s="106"/>
      <c r="ATK102" s="106"/>
      <c r="ATL102" s="106"/>
      <c r="ATM102" s="106"/>
      <c r="ATN102" s="106"/>
      <c r="ATO102" s="106"/>
      <c r="ATP102" s="106"/>
      <c r="ATQ102" s="106"/>
      <c r="ATR102" s="106"/>
      <c r="ATS102" s="106"/>
      <c r="ATT102" s="106"/>
      <c r="ATU102" s="106"/>
      <c r="ATV102" s="106"/>
      <c r="ATW102" s="106"/>
      <c r="ATX102" s="106"/>
      <c r="ATY102" s="106"/>
      <c r="ATZ102" s="106"/>
      <c r="AUA102" s="106"/>
      <c r="AUB102" s="106"/>
      <c r="AUC102" s="106"/>
      <c r="AUD102" s="106"/>
      <c r="AUE102" s="106"/>
      <c r="AUF102" s="106"/>
      <c r="AUG102" s="106"/>
      <c r="AUH102" s="106"/>
      <c r="AUI102" s="106"/>
      <c r="AUJ102" s="106"/>
      <c r="AUK102" s="106"/>
      <c r="AUL102" s="106"/>
      <c r="AUM102" s="106"/>
      <c r="AUN102" s="106"/>
      <c r="AUO102" s="106"/>
      <c r="AUP102" s="106"/>
      <c r="AUQ102" s="106"/>
      <c r="AUR102" s="106"/>
      <c r="AUS102" s="106"/>
      <c r="AUT102" s="106"/>
      <c r="AUU102" s="106"/>
      <c r="AUV102" s="106"/>
      <c r="AUW102" s="106"/>
      <c r="AUX102" s="106"/>
      <c r="AUY102" s="106"/>
      <c r="AUZ102" s="106"/>
      <c r="AVA102" s="106"/>
      <c r="AVB102" s="106"/>
      <c r="AVC102" s="106"/>
      <c r="AVD102" s="106"/>
      <c r="AVE102" s="106"/>
      <c r="AVF102" s="106"/>
      <c r="AVG102" s="106"/>
      <c r="AVH102" s="106"/>
      <c r="AVI102" s="106"/>
      <c r="AVJ102" s="106"/>
      <c r="AVK102" s="106"/>
      <c r="AVL102" s="106"/>
      <c r="AVM102" s="106"/>
      <c r="AVN102" s="106"/>
      <c r="AVO102" s="106"/>
      <c r="AVP102" s="106"/>
      <c r="AVQ102" s="106"/>
      <c r="AVR102" s="106"/>
      <c r="AVS102" s="106"/>
      <c r="AVT102" s="106"/>
      <c r="AVU102" s="106"/>
      <c r="AVV102" s="106"/>
      <c r="AVW102" s="106"/>
      <c r="AVX102" s="106"/>
      <c r="AVY102" s="106"/>
      <c r="AVZ102" s="106"/>
      <c r="AWA102" s="106"/>
      <c r="AWB102" s="106"/>
      <c r="AWC102" s="106"/>
      <c r="AWD102" s="106"/>
      <c r="AWE102" s="106"/>
      <c r="AWF102" s="106"/>
      <c r="AWG102" s="106"/>
      <c r="AWH102" s="106"/>
      <c r="AWI102" s="106"/>
      <c r="AWJ102" s="106"/>
      <c r="AWK102" s="106"/>
      <c r="AWL102" s="106"/>
      <c r="AWM102" s="106"/>
      <c r="AWN102" s="106"/>
      <c r="AWO102" s="106"/>
      <c r="AWP102" s="106"/>
      <c r="AWQ102" s="106"/>
      <c r="AWR102" s="106"/>
      <c r="AWS102" s="106"/>
      <c r="AWT102" s="106"/>
      <c r="AWU102" s="106"/>
      <c r="AWV102" s="106"/>
      <c r="AWW102" s="106"/>
      <c r="AWX102" s="106"/>
      <c r="AWY102" s="106"/>
      <c r="AWZ102" s="106"/>
      <c r="AXA102" s="106"/>
      <c r="AXB102" s="106"/>
      <c r="AXC102" s="106"/>
      <c r="AXD102" s="106"/>
      <c r="AXE102" s="106"/>
      <c r="AXF102" s="106"/>
      <c r="AXG102" s="106"/>
      <c r="AXH102" s="106"/>
      <c r="AXI102" s="106"/>
      <c r="AXJ102" s="106"/>
      <c r="AXK102" s="106"/>
      <c r="AXL102" s="106"/>
      <c r="AXM102" s="106"/>
      <c r="AXN102" s="106"/>
      <c r="AXO102" s="106"/>
      <c r="AXP102" s="106"/>
      <c r="AXQ102" s="106"/>
      <c r="AXR102" s="106"/>
      <c r="AXS102" s="106"/>
      <c r="AXT102" s="106"/>
      <c r="AXU102" s="106"/>
      <c r="AXV102" s="106"/>
      <c r="AXW102" s="106"/>
      <c r="AXX102" s="106"/>
      <c r="AXY102" s="106"/>
      <c r="AXZ102" s="106"/>
      <c r="AYA102" s="106"/>
      <c r="AYB102" s="106"/>
      <c r="AYC102" s="106"/>
      <c r="AYD102" s="106"/>
      <c r="AYE102" s="106"/>
      <c r="AYF102" s="106"/>
      <c r="AYG102" s="106"/>
      <c r="AYH102" s="106"/>
      <c r="AYI102" s="106"/>
      <c r="AYJ102" s="106"/>
      <c r="AYK102" s="106"/>
      <c r="AYL102" s="106"/>
      <c r="AYM102" s="106"/>
      <c r="AYN102" s="106"/>
      <c r="AYO102" s="106"/>
      <c r="AYP102" s="106"/>
      <c r="AYQ102" s="106"/>
      <c r="AYR102" s="106"/>
      <c r="AYS102" s="106"/>
      <c r="AYT102" s="106"/>
      <c r="AYU102" s="106"/>
      <c r="AYV102" s="106"/>
      <c r="AYW102" s="106"/>
      <c r="AYX102" s="106"/>
      <c r="AYY102" s="106"/>
      <c r="AYZ102" s="106"/>
      <c r="AZA102" s="106"/>
      <c r="AZB102" s="106"/>
      <c r="AZC102" s="106"/>
      <c r="AZD102" s="106"/>
      <c r="AZE102" s="106"/>
      <c r="AZF102" s="106"/>
      <c r="AZG102" s="106"/>
      <c r="AZH102" s="106"/>
      <c r="AZI102" s="106"/>
      <c r="AZJ102" s="106"/>
      <c r="AZK102" s="106"/>
      <c r="AZL102" s="106"/>
      <c r="AZM102" s="106"/>
      <c r="AZN102" s="106"/>
      <c r="AZO102" s="106"/>
      <c r="AZP102" s="106"/>
      <c r="AZQ102" s="106"/>
      <c r="AZR102" s="106"/>
      <c r="AZS102" s="106"/>
      <c r="AZT102" s="106"/>
      <c r="AZU102" s="106"/>
      <c r="AZV102" s="106"/>
      <c r="AZW102" s="106"/>
      <c r="AZX102" s="106"/>
      <c r="AZY102" s="106"/>
      <c r="AZZ102" s="106"/>
      <c r="BAA102" s="106"/>
      <c r="BAB102" s="106"/>
      <c r="BAC102" s="106"/>
      <c r="BAD102" s="106"/>
      <c r="BAE102" s="106"/>
      <c r="BAF102" s="106"/>
      <c r="BAG102" s="106"/>
      <c r="BAH102" s="106"/>
      <c r="BAI102" s="106"/>
      <c r="BAJ102" s="106"/>
      <c r="BAK102" s="106"/>
      <c r="BAL102" s="106"/>
      <c r="BAM102" s="106"/>
      <c r="BAN102" s="106"/>
      <c r="BAO102" s="106"/>
      <c r="BAP102" s="106"/>
      <c r="BAQ102" s="106"/>
      <c r="BAR102" s="106"/>
      <c r="BAS102" s="106"/>
      <c r="BAT102" s="106"/>
      <c r="BAU102" s="106"/>
      <c r="BAV102" s="106"/>
      <c r="BAW102" s="106"/>
      <c r="BAX102" s="106"/>
      <c r="BAY102" s="106"/>
      <c r="BAZ102" s="106"/>
      <c r="BBA102" s="106"/>
      <c r="BBB102" s="106"/>
      <c r="BBC102" s="106"/>
      <c r="BBD102" s="106"/>
      <c r="BBE102" s="106"/>
      <c r="BBF102" s="106"/>
      <c r="BBG102" s="106"/>
      <c r="BBH102" s="106"/>
      <c r="BBI102" s="106"/>
      <c r="BBJ102" s="106"/>
      <c r="BBK102" s="106"/>
      <c r="BBL102" s="106"/>
      <c r="BBM102" s="106"/>
      <c r="BBN102" s="106"/>
      <c r="BBO102" s="106"/>
      <c r="BBP102" s="106"/>
      <c r="BBQ102" s="106"/>
      <c r="BBR102" s="106"/>
      <c r="BBS102" s="106"/>
      <c r="BBT102" s="106"/>
      <c r="BBU102" s="106"/>
      <c r="BBV102" s="106"/>
      <c r="BBW102" s="106"/>
      <c r="BBX102" s="106"/>
      <c r="BBY102" s="106"/>
      <c r="BBZ102" s="106"/>
      <c r="BCA102" s="106"/>
      <c r="BCB102" s="106"/>
      <c r="BCC102" s="106"/>
      <c r="BCD102" s="106"/>
      <c r="BCE102" s="106"/>
      <c r="BCF102" s="106"/>
      <c r="BCG102" s="106"/>
      <c r="BCH102" s="106"/>
      <c r="BCI102" s="106"/>
      <c r="BCJ102" s="106"/>
      <c r="BCK102" s="106"/>
      <c r="BCL102" s="106"/>
      <c r="BCM102" s="106"/>
      <c r="BCN102" s="106"/>
      <c r="BCO102" s="106"/>
      <c r="BCP102" s="106"/>
      <c r="BCQ102" s="106"/>
      <c r="BCR102" s="106"/>
      <c r="BCS102" s="106"/>
      <c r="BCT102" s="106"/>
      <c r="BCU102" s="106"/>
      <c r="BCV102" s="106"/>
      <c r="BCW102" s="106"/>
      <c r="BCX102" s="106"/>
      <c r="BCY102" s="106"/>
      <c r="BCZ102" s="106"/>
      <c r="BDA102" s="106"/>
      <c r="BDB102" s="106"/>
      <c r="BDC102" s="106"/>
      <c r="BDD102" s="106"/>
      <c r="BDE102" s="106"/>
      <c r="BDF102" s="106"/>
      <c r="BDG102" s="106"/>
      <c r="BDH102" s="106"/>
      <c r="BDI102" s="106"/>
      <c r="BDJ102" s="106"/>
      <c r="BDK102" s="106"/>
      <c r="BDL102" s="106"/>
      <c r="BDM102" s="106"/>
      <c r="BDN102" s="106"/>
      <c r="BDO102" s="106"/>
      <c r="BDP102" s="106"/>
      <c r="BDQ102" s="106"/>
      <c r="BDR102" s="106"/>
      <c r="BDS102" s="106"/>
      <c r="BDT102" s="106"/>
      <c r="BDU102" s="106"/>
      <c r="BDV102" s="106"/>
      <c r="BDW102" s="106"/>
      <c r="BDX102" s="106"/>
      <c r="BDY102" s="106"/>
      <c r="BDZ102" s="106"/>
      <c r="BEA102" s="106"/>
      <c r="BEB102" s="106"/>
      <c r="BEC102" s="106"/>
      <c r="BED102" s="106"/>
      <c r="BEE102" s="106"/>
      <c r="BEF102" s="106"/>
      <c r="BEG102" s="106"/>
      <c r="BEH102" s="106"/>
      <c r="BEI102" s="106"/>
      <c r="BEJ102" s="106"/>
      <c r="BEK102" s="106"/>
      <c r="BEL102" s="106"/>
      <c r="BEM102" s="106"/>
      <c r="BEN102" s="106"/>
      <c r="BEO102" s="106"/>
      <c r="BEP102" s="106"/>
      <c r="BEQ102" s="106"/>
      <c r="BER102" s="106"/>
      <c r="BES102" s="106"/>
      <c r="BET102" s="106"/>
      <c r="BEU102" s="106"/>
      <c r="BEV102" s="106"/>
      <c r="BEW102" s="106"/>
      <c r="BEX102" s="106"/>
      <c r="BEY102" s="106"/>
      <c r="BEZ102" s="106"/>
      <c r="BFA102" s="106"/>
      <c r="BFB102" s="106"/>
      <c r="BFC102" s="106"/>
      <c r="BFD102" s="106"/>
      <c r="BFE102" s="106"/>
      <c r="BFF102" s="106"/>
      <c r="BFG102" s="106"/>
      <c r="BFH102" s="106"/>
      <c r="BFI102" s="106"/>
      <c r="BFJ102" s="106"/>
      <c r="BFK102" s="106"/>
      <c r="BFL102" s="106"/>
      <c r="BFM102" s="106"/>
      <c r="BFN102" s="106"/>
      <c r="BFO102" s="106"/>
      <c r="BFP102" s="106"/>
      <c r="BFQ102" s="106"/>
      <c r="BFR102" s="106"/>
      <c r="BFS102" s="106"/>
      <c r="BFT102" s="106"/>
      <c r="BFU102" s="106"/>
      <c r="BFV102" s="106"/>
      <c r="BFW102" s="106"/>
      <c r="BFX102" s="106"/>
      <c r="BFY102" s="106"/>
      <c r="BFZ102" s="106"/>
      <c r="BGA102" s="106"/>
      <c r="BGB102" s="106"/>
      <c r="BGC102" s="106"/>
      <c r="BGD102" s="106"/>
      <c r="BGE102" s="106"/>
      <c r="BGF102" s="106"/>
      <c r="BGG102" s="106"/>
      <c r="BGH102" s="106"/>
      <c r="BGI102" s="106"/>
      <c r="BGJ102" s="106"/>
      <c r="BGK102" s="106"/>
      <c r="BGL102" s="106"/>
      <c r="BGM102" s="106"/>
      <c r="BGN102" s="106"/>
      <c r="BGO102" s="106"/>
      <c r="BGP102" s="106"/>
      <c r="BGQ102" s="106"/>
      <c r="BGR102" s="106"/>
      <c r="BGS102" s="106"/>
      <c r="BGT102" s="106"/>
      <c r="BGU102" s="106"/>
      <c r="BGV102" s="106"/>
      <c r="BGW102" s="106"/>
      <c r="BGX102" s="106"/>
      <c r="BGY102" s="106"/>
      <c r="BGZ102" s="106"/>
      <c r="BHA102" s="106"/>
      <c r="BHB102" s="106"/>
      <c r="BHC102" s="106"/>
      <c r="BHD102" s="106"/>
      <c r="BHE102" s="106"/>
      <c r="BHF102" s="106"/>
      <c r="BHG102" s="106"/>
      <c r="BHH102" s="106"/>
      <c r="BHI102" s="106"/>
      <c r="BHJ102" s="106"/>
      <c r="BHK102" s="106"/>
      <c r="BHL102" s="106"/>
      <c r="BHM102" s="106"/>
      <c r="BHN102" s="106"/>
      <c r="BHO102" s="106"/>
      <c r="BHP102" s="106"/>
      <c r="BHQ102" s="106"/>
      <c r="BHR102" s="106"/>
      <c r="BHS102" s="106"/>
      <c r="BHT102" s="106"/>
      <c r="BHU102" s="106"/>
      <c r="BHV102" s="106"/>
      <c r="BHW102" s="106"/>
      <c r="BHX102" s="106"/>
      <c r="BHY102" s="106"/>
      <c r="BHZ102" s="106"/>
      <c r="BIA102" s="106"/>
      <c r="BIB102" s="106"/>
      <c r="BIC102" s="106"/>
      <c r="BID102" s="106"/>
      <c r="BIE102" s="106"/>
      <c r="BIF102" s="106"/>
      <c r="BIG102" s="106"/>
      <c r="BIH102" s="106"/>
      <c r="BII102" s="106"/>
      <c r="BIJ102" s="106"/>
      <c r="BIK102" s="106"/>
      <c r="BIL102" s="106"/>
      <c r="BIM102" s="106"/>
      <c r="BIN102" s="106"/>
      <c r="BIO102" s="106"/>
      <c r="BIP102" s="106"/>
      <c r="BIQ102" s="106"/>
      <c r="BIR102" s="106"/>
      <c r="BIS102" s="106"/>
      <c r="BIT102" s="106"/>
      <c r="BIU102" s="106"/>
      <c r="BIV102" s="106"/>
      <c r="BIW102" s="106"/>
      <c r="BIX102" s="106"/>
      <c r="BIY102" s="106"/>
      <c r="BIZ102" s="106"/>
      <c r="BJA102" s="106"/>
      <c r="BJB102" s="106"/>
      <c r="BJC102" s="106"/>
      <c r="BJD102" s="106"/>
      <c r="BJE102" s="106"/>
      <c r="BJF102" s="106"/>
      <c r="BJG102" s="106"/>
      <c r="BJH102" s="106"/>
      <c r="BJI102" s="106"/>
      <c r="BJJ102" s="106"/>
      <c r="BJK102" s="106"/>
      <c r="BJL102" s="106"/>
      <c r="BJM102" s="106"/>
      <c r="BJN102" s="106"/>
      <c r="BJO102" s="106"/>
      <c r="BJP102" s="106"/>
      <c r="BJQ102" s="106"/>
      <c r="BJR102" s="106"/>
      <c r="BJS102" s="106"/>
      <c r="BJT102" s="106"/>
      <c r="BJU102" s="106"/>
      <c r="BJV102" s="106"/>
      <c r="BJW102" s="106"/>
      <c r="BJX102" s="106"/>
      <c r="BJY102" s="106"/>
      <c r="BJZ102" s="106"/>
      <c r="BKA102" s="106"/>
      <c r="BKB102" s="106"/>
      <c r="BKC102" s="106"/>
      <c r="BKD102" s="106"/>
      <c r="BKE102" s="106"/>
      <c r="BKF102" s="106"/>
      <c r="BKG102" s="106"/>
      <c r="BKH102" s="106"/>
      <c r="BKI102" s="106"/>
      <c r="BKJ102" s="106"/>
      <c r="BKK102" s="106"/>
      <c r="BKL102" s="106"/>
      <c r="BKM102" s="106"/>
      <c r="BKN102" s="106"/>
      <c r="BKO102" s="106"/>
      <c r="BKP102" s="106"/>
      <c r="BKQ102" s="106"/>
      <c r="BKR102" s="106"/>
      <c r="BKS102" s="106"/>
      <c r="BKT102" s="106"/>
      <c r="BKU102" s="106"/>
      <c r="BKV102" s="106"/>
      <c r="BKW102" s="106"/>
      <c r="BKX102" s="106"/>
      <c r="BKY102" s="106"/>
      <c r="BKZ102" s="106"/>
      <c r="BLA102" s="106"/>
      <c r="BLB102" s="106"/>
      <c r="BLC102" s="106"/>
      <c r="BLD102" s="106"/>
      <c r="BLE102" s="106"/>
      <c r="BLF102" s="106"/>
      <c r="BLG102" s="106"/>
      <c r="BLH102" s="106"/>
      <c r="BLI102" s="106"/>
      <c r="BLJ102" s="106"/>
      <c r="BLK102" s="106"/>
      <c r="BLL102" s="106"/>
      <c r="BLM102" s="106"/>
      <c r="BLN102" s="106"/>
      <c r="BLO102" s="106"/>
      <c r="BLP102" s="106"/>
      <c r="BLQ102" s="106"/>
      <c r="BLR102" s="106"/>
      <c r="BLS102" s="106"/>
      <c r="BLT102" s="106"/>
      <c r="BLU102" s="106"/>
      <c r="BLV102" s="106"/>
      <c r="BLW102" s="106"/>
      <c r="BLX102" s="106"/>
      <c r="BLY102" s="106"/>
      <c r="BLZ102" s="106"/>
      <c r="BMA102" s="106"/>
      <c r="BMB102" s="106"/>
      <c r="BMC102" s="106"/>
      <c r="BMD102" s="106"/>
      <c r="BME102" s="106"/>
      <c r="BMF102" s="106"/>
      <c r="BMG102" s="106"/>
      <c r="BMH102" s="106"/>
      <c r="BMI102" s="106"/>
      <c r="BMJ102" s="106"/>
      <c r="BMK102" s="106"/>
      <c r="BML102" s="106"/>
      <c r="BMM102" s="106"/>
      <c r="BMN102" s="106"/>
      <c r="BMO102" s="106"/>
      <c r="BMP102" s="106"/>
      <c r="BMQ102" s="106"/>
      <c r="BMR102" s="106"/>
      <c r="BMS102" s="106"/>
      <c r="BMT102" s="106"/>
      <c r="BMU102" s="106"/>
      <c r="BMV102" s="106"/>
      <c r="BMW102" s="106"/>
      <c r="BMX102" s="106"/>
      <c r="BMY102" s="106"/>
      <c r="BMZ102" s="106"/>
      <c r="BNA102" s="106"/>
      <c r="BNB102" s="106"/>
      <c r="BNC102" s="106"/>
      <c r="BND102" s="106"/>
      <c r="BNE102" s="106"/>
      <c r="BNF102" s="106"/>
      <c r="BNG102" s="106"/>
      <c r="BNH102" s="106"/>
      <c r="BNI102" s="106"/>
      <c r="BNJ102" s="106"/>
      <c r="BNK102" s="106"/>
      <c r="BNL102" s="106"/>
      <c r="BNM102" s="106"/>
      <c r="BNN102" s="106"/>
      <c r="BNO102" s="106"/>
      <c r="BNP102" s="106"/>
      <c r="BNQ102" s="106"/>
      <c r="BNR102" s="106"/>
      <c r="BNS102" s="106"/>
      <c r="BNT102" s="106"/>
      <c r="BNU102" s="106"/>
      <c r="BNV102" s="106"/>
      <c r="BNW102" s="106"/>
      <c r="BNX102" s="106"/>
      <c r="BNY102" s="106"/>
      <c r="BNZ102" s="106"/>
      <c r="BOA102" s="106"/>
      <c r="BOB102" s="106"/>
      <c r="BOC102" s="106"/>
      <c r="BOD102" s="106"/>
      <c r="BOE102" s="106"/>
      <c r="BOF102" s="106"/>
      <c r="BOG102" s="106"/>
      <c r="BOH102" s="106"/>
      <c r="BOI102" s="106"/>
      <c r="BOJ102" s="106"/>
      <c r="BOK102" s="106"/>
      <c r="BOL102" s="106"/>
      <c r="BOM102" s="106"/>
      <c r="BON102" s="106"/>
      <c r="BOO102" s="106"/>
      <c r="BOP102" s="106"/>
      <c r="BOQ102" s="106"/>
      <c r="BOR102" s="106"/>
      <c r="BOS102" s="106"/>
      <c r="BOT102" s="106"/>
      <c r="BOU102" s="106"/>
      <c r="BOV102" s="106"/>
      <c r="BOW102" s="106"/>
      <c r="BOX102" s="106"/>
      <c r="BOY102" s="106"/>
      <c r="BOZ102" s="106"/>
      <c r="BPA102" s="106"/>
      <c r="BPB102" s="106"/>
      <c r="BPC102" s="106"/>
      <c r="BPD102" s="106"/>
      <c r="BPE102" s="106"/>
      <c r="BPF102" s="106"/>
      <c r="BPG102" s="106"/>
      <c r="BPH102" s="106"/>
      <c r="BPI102" s="106"/>
      <c r="BPJ102" s="106"/>
      <c r="BPK102" s="106"/>
      <c r="BPL102" s="106"/>
      <c r="BPM102" s="106"/>
      <c r="BPN102" s="106"/>
      <c r="BPO102" s="106"/>
      <c r="BPP102" s="106"/>
      <c r="BPQ102" s="106"/>
      <c r="BPR102" s="106"/>
      <c r="BPS102" s="106"/>
      <c r="BPT102" s="106"/>
      <c r="BPU102" s="106"/>
      <c r="BPV102" s="106"/>
      <c r="BPW102" s="106"/>
      <c r="BPX102" s="106"/>
      <c r="BPY102" s="106"/>
      <c r="BPZ102" s="106"/>
      <c r="BQA102" s="106"/>
      <c r="BQB102" s="106"/>
      <c r="BQC102" s="106"/>
      <c r="BQD102" s="106"/>
      <c r="BQE102" s="106"/>
      <c r="BQF102" s="106"/>
      <c r="BQG102" s="106"/>
      <c r="BQH102" s="106"/>
      <c r="BQI102" s="106"/>
      <c r="BQJ102" s="106"/>
      <c r="BQK102" s="106"/>
      <c r="BQL102" s="106"/>
      <c r="BQM102" s="106"/>
      <c r="BQN102" s="106"/>
      <c r="BQO102" s="106"/>
      <c r="BQP102" s="106"/>
      <c r="BQQ102" s="106"/>
      <c r="BQR102" s="106"/>
      <c r="BQS102" s="106"/>
      <c r="BQT102" s="106"/>
      <c r="BQU102" s="106"/>
      <c r="BQV102" s="106"/>
      <c r="BQW102" s="106"/>
      <c r="BQX102" s="106"/>
      <c r="BQY102" s="106"/>
      <c r="BQZ102" s="106"/>
      <c r="BRA102" s="106"/>
      <c r="BRB102" s="106"/>
      <c r="BRC102" s="106"/>
      <c r="BRD102" s="106"/>
      <c r="BRE102" s="106"/>
      <c r="BRF102" s="106"/>
      <c r="BRG102" s="106"/>
      <c r="BRH102" s="106"/>
      <c r="BRI102" s="106"/>
      <c r="BRJ102" s="106"/>
      <c r="BRK102" s="106"/>
      <c r="BRL102" s="106"/>
      <c r="BRM102" s="106"/>
      <c r="BRN102" s="106"/>
      <c r="BRO102" s="106"/>
      <c r="BRP102" s="106"/>
      <c r="BRQ102" s="106"/>
      <c r="BRR102" s="106"/>
      <c r="BRS102" s="106"/>
      <c r="BRT102" s="106"/>
      <c r="BRU102" s="106"/>
      <c r="BRV102" s="106"/>
      <c r="BRW102" s="106"/>
      <c r="BRX102" s="106"/>
      <c r="BRY102" s="106"/>
      <c r="BRZ102" s="106"/>
      <c r="BSA102" s="106"/>
      <c r="BSB102" s="106"/>
      <c r="BSC102" s="106"/>
      <c r="BSD102" s="106"/>
      <c r="BSE102" s="106"/>
      <c r="BSF102" s="106"/>
      <c r="BSG102" s="106"/>
      <c r="BSH102" s="106"/>
      <c r="BSI102" s="106"/>
      <c r="BSJ102" s="106"/>
      <c r="BSK102" s="106"/>
      <c r="BSL102" s="106"/>
      <c r="BSM102" s="106"/>
      <c r="BSN102" s="106"/>
      <c r="BSO102" s="106"/>
      <c r="BSP102" s="106"/>
      <c r="BSQ102" s="106"/>
      <c r="BSR102" s="106"/>
      <c r="BSS102" s="106"/>
      <c r="BST102" s="106"/>
      <c r="BSU102" s="106"/>
      <c r="BSV102" s="106"/>
      <c r="BSW102" s="106"/>
      <c r="BSX102" s="106"/>
      <c r="BSY102" s="106"/>
      <c r="BSZ102" s="106"/>
      <c r="BTA102" s="106"/>
      <c r="BTB102" s="106"/>
      <c r="BTC102" s="106"/>
      <c r="BTD102" s="106"/>
      <c r="BTE102" s="106"/>
      <c r="BTF102" s="106"/>
      <c r="BTG102" s="106"/>
      <c r="BTH102" s="106"/>
      <c r="BTI102" s="106"/>
      <c r="BTJ102" s="106"/>
      <c r="BTK102" s="106"/>
      <c r="BTL102" s="106"/>
      <c r="BTM102" s="106"/>
      <c r="BTN102" s="106"/>
      <c r="BTO102" s="106"/>
      <c r="BTP102" s="106"/>
      <c r="BTQ102" s="106"/>
      <c r="BTR102" s="106"/>
      <c r="BTS102" s="106"/>
      <c r="BTT102" s="106"/>
      <c r="BTU102" s="106"/>
      <c r="BTV102" s="106"/>
      <c r="BTW102" s="106"/>
      <c r="BTX102" s="106"/>
      <c r="BTY102" s="106"/>
      <c r="BTZ102" s="106"/>
      <c r="BUA102" s="106"/>
      <c r="BUB102" s="106"/>
      <c r="BUC102" s="106"/>
      <c r="BUD102" s="106"/>
      <c r="BUE102" s="106"/>
      <c r="BUF102" s="106"/>
      <c r="BUG102" s="106"/>
      <c r="BUH102" s="106"/>
      <c r="BUI102" s="106"/>
      <c r="BUJ102" s="106"/>
      <c r="BUK102" s="106"/>
      <c r="BUL102" s="106"/>
      <c r="BUM102" s="106"/>
      <c r="BUN102" s="106"/>
      <c r="BUO102" s="106"/>
      <c r="BUP102" s="106"/>
      <c r="BUQ102" s="106"/>
      <c r="BUR102" s="106"/>
      <c r="BUS102" s="106"/>
      <c r="BUT102" s="106"/>
      <c r="BUU102" s="106"/>
      <c r="BUV102" s="106"/>
      <c r="BUW102" s="106"/>
      <c r="BUX102" s="106"/>
      <c r="BUY102" s="106"/>
      <c r="BUZ102" s="106"/>
      <c r="BVA102" s="106"/>
      <c r="BVB102" s="106"/>
      <c r="BVC102" s="106"/>
      <c r="BVD102" s="106"/>
      <c r="BVE102" s="106"/>
      <c r="BVF102" s="106"/>
      <c r="BVG102" s="106"/>
      <c r="BVH102" s="106"/>
      <c r="BVI102" s="106"/>
      <c r="BVJ102" s="106"/>
      <c r="BVK102" s="106"/>
      <c r="BVL102" s="106"/>
      <c r="BVM102" s="106"/>
      <c r="BVN102" s="106"/>
      <c r="BVO102" s="106"/>
      <c r="BVP102" s="106"/>
      <c r="BVQ102" s="106"/>
      <c r="BVR102" s="106"/>
      <c r="BVS102" s="106"/>
      <c r="BVT102" s="106"/>
      <c r="BVU102" s="106"/>
      <c r="BVV102" s="106"/>
      <c r="BVW102" s="106"/>
      <c r="BVX102" s="106"/>
      <c r="BVY102" s="106"/>
      <c r="BVZ102" s="106"/>
      <c r="BWA102" s="106"/>
      <c r="BWB102" s="106"/>
      <c r="BWC102" s="106"/>
      <c r="BWD102" s="106"/>
      <c r="BWE102" s="106"/>
      <c r="BWF102" s="106"/>
      <c r="BWG102" s="106"/>
      <c r="BWH102" s="106"/>
      <c r="BWI102" s="106"/>
      <c r="BWJ102" s="106"/>
      <c r="BWK102" s="106"/>
      <c r="BWL102" s="106"/>
      <c r="BWM102" s="106"/>
      <c r="BWN102" s="106"/>
      <c r="BWO102" s="106"/>
      <c r="BWP102" s="106"/>
      <c r="BWQ102" s="106"/>
      <c r="BWR102" s="106"/>
      <c r="BWS102" s="106"/>
      <c r="BWT102" s="106"/>
      <c r="BWU102" s="106"/>
      <c r="BWV102" s="106"/>
      <c r="BWW102" s="106"/>
      <c r="BWX102" s="106"/>
      <c r="BWY102" s="106"/>
      <c r="BWZ102" s="106"/>
      <c r="BXA102" s="106"/>
      <c r="BXB102" s="106"/>
      <c r="BXC102" s="106"/>
      <c r="BXD102" s="106"/>
      <c r="BXE102" s="106"/>
      <c r="BXF102" s="106"/>
      <c r="BXG102" s="106"/>
      <c r="BXH102" s="106"/>
      <c r="BXI102" s="106"/>
      <c r="BXJ102" s="106"/>
      <c r="BXK102" s="106"/>
      <c r="BXL102" s="106"/>
      <c r="BXM102" s="106"/>
      <c r="BXN102" s="106"/>
      <c r="BXO102" s="106"/>
      <c r="BXP102" s="106"/>
      <c r="BXQ102" s="106"/>
      <c r="BXR102" s="106"/>
      <c r="BXS102" s="106"/>
      <c r="BXT102" s="106"/>
      <c r="BXU102" s="106"/>
      <c r="BXV102" s="106"/>
      <c r="BXW102" s="106"/>
      <c r="BXX102" s="106"/>
      <c r="BXY102" s="106"/>
      <c r="BXZ102" s="106"/>
      <c r="BYA102" s="106"/>
      <c r="BYB102" s="106"/>
      <c r="BYC102" s="106"/>
      <c r="BYD102" s="106"/>
      <c r="BYE102" s="106"/>
      <c r="BYF102" s="106"/>
      <c r="BYG102" s="106"/>
      <c r="BYH102" s="106"/>
      <c r="BYI102" s="106"/>
      <c r="BYJ102" s="106"/>
      <c r="BYK102" s="106"/>
      <c r="BYL102" s="106"/>
      <c r="BYM102" s="106"/>
      <c r="BYN102" s="106"/>
      <c r="BYO102" s="106"/>
      <c r="BYP102" s="106"/>
      <c r="BYQ102" s="106"/>
      <c r="BYR102" s="106"/>
      <c r="BYS102" s="106"/>
      <c r="BYT102" s="106"/>
      <c r="BYU102" s="106"/>
      <c r="BYV102" s="106"/>
      <c r="BYW102" s="106"/>
      <c r="BYX102" s="106"/>
      <c r="BYY102" s="106"/>
      <c r="BYZ102" s="106"/>
      <c r="BZA102" s="106"/>
      <c r="BZB102" s="106"/>
      <c r="BZC102" s="106"/>
      <c r="BZD102" s="106"/>
      <c r="BZE102" s="106"/>
      <c r="BZF102" s="106"/>
      <c r="BZG102" s="106"/>
      <c r="BZH102" s="106"/>
      <c r="BZI102" s="106"/>
      <c r="BZJ102" s="106"/>
      <c r="BZK102" s="106"/>
      <c r="BZL102" s="106"/>
      <c r="BZM102" s="106"/>
      <c r="BZN102" s="106"/>
      <c r="BZO102" s="106"/>
      <c r="BZP102" s="106"/>
      <c r="BZQ102" s="106"/>
      <c r="BZR102" s="106"/>
      <c r="BZS102" s="106"/>
      <c r="BZT102" s="106"/>
      <c r="BZU102" s="106"/>
      <c r="BZV102" s="106"/>
      <c r="BZW102" s="106"/>
      <c r="BZX102" s="106"/>
      <c r="BZY102" s="106"/>
      <c r="BZZ102" s="106"/>
      <c r="CAA102" s="106"/>
      <c r="CAB102" s="106"/>
      <c r="CAC102" s="106"/>
      <c r="CAD102" s="106"/>
      <c r="CAE102" s="106"/>
      <c r="CAF102" s="106"/>
      <c r="CAG102" s="106"/>
      <c r="CAH102" s="106"/>
      <c r="CAI102" s="106"/>
      <c r="CAJ102" s="106"/>
      <c r="CAK102" s="106"/>
      <c r="CAL102" s="106"/>
      <c r="CAM102" s="106"/>
      <c r="CAN102" s="106"/>
      <c r="CAO102" s="106"/>
      <c r="CAP102" s="106"/>
      <c r="CAQ102" s="106"/>
      <c r="CAR102" s="106"/>
      <c r="CAS102" s="106"/>
      <c r="CAT102" s="106"/>
      <c r="CAU102" s="106"/>
      <c r="CAV102" s="106"/>
      <c r="CAW102" s="106"/>
      <c r="CAX102" s="106"/>
      <c r="CAY102" s="106"/>
      <c r="CAZ102" s="106"/>
      <c r="CBA102" s="106"/>
      <c r="CBB102" s="106"/>
      <c r="CBC102" s="106"/>
      <c r="CBD102" s="106"/>
      <c r="CBE102" s="106"/>
      <c r="CBF102" s="106"/>
      <c r="CBG102" s="106"/>
      <c r="CBH102" s="106"/>
      <c r="CBI102" s="106"/>
      <c r="CBJ102" s="106"/>
      <c r="CBK102" s="106"/>
      <c r="CBL102" s="106"/>
      <c r="CBM102" s="106"/>
      <c r="CBN102" s="106"/>
      <c r="CBO102" s="106"/>
      <c r="CBP102" s="106"/>
      <c r="CBQ102" s="106"/>
      <c r="CBR102" s="106"/>
      <c r="CBS102" s="106"/>
      <c r="CBT102" s="106"/>
      <c r="CBU102" s="106"/>
      <c r="CBV102" s="106"/>
      <c r="CBW102" s="106"/>
      <c r="CBX102" s="106"/>
      <c r="CBY102" s="106"/>
      <c r="CBZ102" s="106"/>
      <c r="CCA102" s="106"/>
      <c r="CCB102" s="106"/>
      <c r="CCC102" s="106"/>
      <c r="CCD102" s="106"/>
      <c r="CCE102" s="106"/>
      <c r="CCF102" s="106"/>
      <c r="CCG102" s="106"/>
      <c r="CCH102" s="106"/>
      <c r="CCI102" s="106"/>
      <c r="CCJ102" s="106"/>
      <c r="CCK102" s="106"/>
      <c r="CCL102" s="106"/>
      <c r="CCM102" s="106"/>
      <c r="CCN102" s="106"/>
      <c r="CCO102" s="106"/>
      <c r="CCP102" s="106"/>
      <c r="CCQ102" s="106"/>
      <c r="CCR102" s="106"/>
      <c r="CCS102" s="106"/>
      <c r="CCT102" s="106"/>
      <c r="CCU102" s="106"/>
      <c r="CCV102" s="106"/>
      <c r="CCW102" s="106"/>
      <c r="CCX102" s="106"/>
      <c r="CCY102" s="106"/>
      <c r="CCZ102" s="106"/>
      <c r="CDA102" s="106"/>
      <c r="CDB102" s="106"/>
      <c r="CDC102" s="106"/>
      <c r="CDD102" s="106"/>
      <c r="CDE102" s="106"/>
      <c r="CDF102" s="106"/>
      <c r="CDG102" s="106"/>
      <c r="CDH102" s="106"/>
      <c r="CDI102" s="106"/>
      <c r="CDJ102" s="106"/>
      <c r="CDK102" s="106"/>
      <c r="CDL102" s="106"/>
      <c r="CDM102" s="106"/>
      <c r="CDN102" s="106"/>
      <c r="CDO102" s="106"/>
      <c r="CDP102" s="106"/>
      <c r="CDQ102" s="106"/>
      <c r="CDR102" s="106"/>
      <c r="CDS102" s="106"/>
      <c r="CDT102" s="106"/>
      <c r="CDU102" s="106"/>
      <c r="CDV102" s="106"/>
      <c r="CDW102" s="106"/>
      <c r="CDX102" s="106"/>
      <c r="CDY102" s="106"/>
      <c r="CDZ102" s="106"/>
      <c r="CEA102" s="106"/>
      <c r="CEB102" s="106"/>
      <c r="CEC102" s="106"/>
      <c r="CED102" s="106"/>
      <c r="CEE102" s="106"/>
      <c r="CEF102" s="106"/>
      <c r="CEG102" s="106"/>
      <c r="CEH102" s="106"/>
      <c r="CEI102" s="106"/>
      <c r="CEJ102" s="106"/>
      <c r="CEK102" s="106"/>
      <c r="CEL102" s="106"/>
      <c r="CEM102" s="106"/>
      <c r="CEN102" s="106"/>
      <c r="CEO102" s="106"/>
      <c r="CEP102" s="106"/>
      <c r="CEQ102" s="106"/>
      <c r="CER102" s="106"/>
      <c r="CES102" s="106"/>
      <c r="CET102" s="106"/>
      <c r="CEU102" s="106"/>
      <c r="CEV102" s="106"/>
      <c r="CEW102" s="106"/>
      <c r="CEX102" s="106"/>
      <c r="CEY102" s="106"/>
      <c r="CEZ102" s="106"/>
      <c r="CFA102" s="106"/>
      <c r="CFB102" s="106"/>
      <c r="CFC102" s="106"/>
      <c r="CFD102" s="106"/>
      <c r="CFE102" s="106"/>
      <c r="CFF102" s="106"/>
      <c r="CFG102" s="106"/>
      <c r="CFH102" s="106"/>
      <c r="CFI102" s="106"/>
      <c r="CFJ102" s="106"/>
      <c r="CFK102" s="106"/>
      <c r="CFL102" s="106"/>
      <c r="CFM102" s="106"/>
      <c r="CFN102" s="106"/>
      <c r="CFO102" s="106"/>
      <c r="CFP102" s="106"/>
      <c r="CFQ102" s="106"/>
      <c r="CFR102" s="106"/>
      <c r="CFS102" s="106"/>
      <c r="CFT102" s="106"/>
      <c r="CFU102" s="106"/>
      <c r="CFV102" s="106"/>
      <c r="CFW102" s="106"/>
      <c r="CFX102" s="106"/>
      <c r="CFY102" s="106"/>
      <c r="CFZ102" s="106"/>
      <c r="CGA102" s="106"/>
      <c r="CGB102" s="106"/>
      <c r="CGC102" s="106"/>
      <c r="CGD102" s="106"/>
      <c r="CGE102" s="106"/>
      <c r="CGF102" s="106"/>
      <c r="CGG102" s="106"/>
      <c r="CGH102" s="106"/>
      <c r="CGI102" s="106"/>
      <c r="CGJ102" s="106"/>
      <c r="CGK102" s="106"/>
      <c r="CGL102" s="106"/>
      <c r="CGM102" s="106"/>
      <c r="CGN102" s="106"/>
      <c r="CGO102" s="106"/>
      <c r="CGP102" s="106"/>
      <c r="CGQ102" s="106"/>
      <c r="CGR102" s="106"/>
      <c r="CGS102" s="106"/>
      <c r="CGT102" s="106"/>
      <c r="CGU102" s="106"/>
      <c r="CGV102" s="106"/>
      <c r="CGW102" s="106"/>
      <c r="CGX102" s="106"/>
      <c r="CGY102" s="106"/>
      <c r="CGZ102" s="106"/>
      <c r="CHA102" s="106"/>
      <c r="CHB102" s="106"/>
      <c r="CHC102" s="106"/>
      <c r="CHD102" s="106"/>
      <c r="CHE102" s="106"/>
      <c r="CHF102" s="106"/>
      <c r="CHG102" s="106"/>
      <c r="CHH102" s="106"/>
      <c r="CHI102" s="106"/>
      <c r="CHJ102" s="106"/>
      <c r="CHK102" s="106"/>
      <c r="CHL102" s="106"/>
      <c r="CHM102" s="106"/>
      <c r="CHN102" s="106"/>
      <c r="CHO102" s="106"/>
      <c r="CHP102" s="106"/>
      <c r="CHQ102" s="106"/>
      <c r="CHR102" s="106"/>
      <c r="CHS102" s="106"/>
      <c r="CHT102" s="106"/>
      <c r="CHU102" s="106"/>
      <c r="CHV102" s="106"/>
      <c r="CHW102" s="106"/>
      <c r="CHX102" s="106"/>
      <c r="CHY102" s="106"/>
      <c r="CHZ102" s="106"/>
      <c r="CIA102" s="106"/>
      <c r="CIB102" s="106"/>
      <c r="CIC102" s="106"/>
      <c r="CID102" s="106"/>
      <c r="CIE102" s="106"/>
      <c r="CIF102" s="106"/>
      <c r="CIG102" s="106"/>
      <c r="CIH102" s="106"/>
      <c r="CII102" s="106"/>
      <c r="CIJ102" s="106"/>
      <c r="CIK102" s="106"/>
      <c r="CIL102" s="106"/>
      <c r="CIM102" s="106"/>
      <c r="CIN102" s="106"/>
      <c r="CIO102" s="106"/>
      <c r="CIP102" s="106"/>
      <c r="CIQ102" s="106"/>
      <c r="CIR102" s="106"/>
      <c r="CIS102" s="106"/>
      <c r="CIT102" s="106"/>
      <c r="CIU102" s="106"/>
      <c r="CIV102" s="106"/>
      <c r="CIW102" s="106"/>
      <c r="CIX102" s="106"/>
      <c r="CIY102" s="106"/>
      <c r="CIZ102" s="106"/>
      <c r="CJA102" s="106"/>
      <c r="CJB102" s="106"/>
      <c r="CJC102" s="106"/>
      <c r="CJD102" s="106"/>
      <c r="CJE102" s="106"/>
      <c r="CJF102" s="106"/>
      <c r="CJG102" s="106"/>
      <c r="CJH102" s="106"/>
      <c r="CJI102" s="106"/>
      <c r="CJJ102" s="106"/>
      <c r="CJK102" s="106"/>
      <c r="CJL102" s="106"/>
      <c r="CJM102" s="106"/>
      <c r="CJN102" s="106"/>
      <c r="CJO102" s="106"/>
      <c r="CJP102" s="106"/>
      <c r="CJQ102" s="106"/>
      <c r="CJR102" s="106"/>
      <c r="CJS102" s="106"/>
      <c r="CJT102" s="106"/>
      <c r="CJU102" s="106"/>
      <c r="CJV102" s="106"/>
      <c r="CJW102" s="106"/>
      <c r="CJX102" s="106"/>
      <c r="CJY102" s="106"/>
      <c r="CJZ102" s="106"/>
      <c r="CKA102" s="106"/>
      <c r="CKB102" s="106"/>
      <c r="CKC102" s="106"/>
      <c r="CKD102" s="106"/>
      <c r="CKE102" s="106"/>
      <c r="CKF102" s="106"/>
      <c r="CKG102" s="106"/>
      <c r="CKH102" s="106"/>
      <c r="CKI102" s="106"/>
      <c r="CKJ102" s="106"/>
      <c r="CKK102" s="106"/>
      <c r="CKL102" s="106"/>
      <c r="CKM102" s="106"/>
      <c r="CKN102" s="106"/>
      <c r="CKO102" s="106"/>
      <c r="CKP102" s="106"/>
      <c r="CKQ102" s="106"/>
      <c r="CKR102" s="106"/>
      <c r="CKS102" s="106"/>
      <c r="CKT102" s="106"/>
      <c r="CKU102" s="106"/>
      <c r="CKV102" s="106"/>
      <c r="CKW102" s="106"/>
      <c r="CKX102" s="106"/>
      <c r="CKY102" s="106"/>
      <c r="CKZ102" s="106"/>
      <c r="CLA102" s="106"/>
      <c r="CLB102" s="106"/>
      <c r="CLC102" s="106"/>
      <c r="CLD102" s="106"/>
      <c r="CLE102" s="106"/>
      <c r="CLF102" s="106"/>
      <c r="CLG102" s="106"/>
      <c r="CLH102" s="106"/>
      <c r="CLI102" s="106"/>
      <c r="CLJ102" s="106"/>
      <c r="CLK102" s="106"/>
      <c r="CLL102" s="106"/>
      <c r="CLM102" s="106"/>
      <c r="CLN102" s="106"/>
      <c r="CLO102" s="106"/>
      <c r="CLP102" s="106"/>
      <c r="CLQ102" s="106"/>
      <c r="CLR102" s="106"/>
      <c r="CLS102" s="106"/>
      <c r="CLT102" s="106"/>
      <c r="CLU102" s="106"/>
      <c r="CLV102" s="106"/>
      <c r="CLW102" s="106"/>
      <c r="CLX102" s="106"/>
      <c r="CLY102" s="106"/>
      <c r="CLZ102" s="106"/>
      <c r="CMA102" s="106"/>
      <c r="CMB102" s="106"/>
      <c r="CMC102" s="106"/>
      <c r="CMD102" s="106"/>
      <c r="CME102" s="106"/>
      <c r="CMF102" s="106"/>
      <c r="CMG102" s="106"/>
      <c r="CMH102" s="106"/>
      <c r="CMI102" s="106"/>
      <c r="CMJ102" s="106"/>
      <c r="CMK102" s="106"/>
      <c r="CML102" s="106"/>
      <c r="CMM102" s="106"/>
      <c r="CMN102" s="106"/>
      <c r="CMO102" s="106"/>
      <c r="CMP102" s="106"/>
      <c r="CMQ102" s="106"/>
      <c r="CMR102" s="106"/>
      <c r="CMS102" s="106"/>
      <c r="CMT102" s="106"/>
      <c r="CMU102" s="106"/>
      <c r="CMV102" s="106"/>
      <c r="CMW102" s="106"/>
      <c r="CMX102" s="106"/>
      <c r="CMY102" s="106"/>
      <c r="CMZ102" s="106"/>
      <c r="CNA102" s="106"/>
      <c r="CNB102" s="106"/>
      <c r="CNC102" s="106"/>
      <c r="CND102" s="106"/>
      <c r="CNE102" s="106"/>
      <c r="CNF102" s="106"/>
      <c r="CNG102" s="106"/>
      <c r="CNH102" s="106"/>
      <c r="CNI102" s="106"/>
      <c r="CNJ102" s="106"/>
      <c r="CNK102" s="106"/>
      <c r="CNL102" s="106"/>
      <c r="CNM102" s="106"/>
      <c r="CNN102" s="106"/>
      <c r="CNO102" s="106"/>
      <c r="CNP102" s="106"/>
      <c r="CNQ102" s="106"/>
      <c r="CNR102" s="106"/>
      <c r="CNS102" s="106"/>
      <c r="CNT102" s="106"/>
      <c r="CNU102" s="106"/>
      <c r="CNV102" s="106"/>
      <c r="CNW102" s="106"/>
      <c r="CNX102" s="106"/>
      <c r="CNY102" s="106"/>
      <c r="CNZ102" s="106"/>
      <c r="COA102" s="106"/>
      <c r="COB102" s="106"/>
      <c r="COC102" s="106"/>
      <c r="COD102" s="106"/>
      <c r="COE102" s="106"/>
      <c r="COF102" s="106"/>
      <c r="COG102" s="106"/>
      <c r="COH102" s="106"/>
      <c r="COI102" s="106"/>
      <c r="COJ102" s="106"/>
      <c r="COK102" s="106"/>
      <c r="COL102" s="106"/>
      <c r="COM102" s="106"/>
      <c r="CON102" s="106"/>
      <c r="COO102" s="106"/>
      <c r="COP102" s="106"/>
      <c r="COQ102" s="106"/>
      <c r="COR102" s="106"/>
      <c r="COS102" s="106"/>
      <c r="COT102" s="106"/>
      <c r="COU102" s="106"/>
      <c r="COV102" s="106"/>
      <c r="COW102" s="106"/>
      <c r="COX102" s="106"/>
      <c r="COY102" s="106"/>
      <c r="COZ102" s="106"/>
      <c r="CPA102" s="106"/>
      <c r="CPB102" s="106"/>
      <c r="CPC102" s="106"/>
      <c r="CPD102" s="106"/>
      <c r="CPE102" s="106"/>
      <c r="CPF102" s="106"/>
      <c r="CPG102" s="106"/>
      <c r="CPH102" s="106"/>
      <c r="CPI102" s="106"/>
      <c r="CPJ102" s="106"/>
      <c r="CPK102" s="106"/>
      <c r="CPL102" s="106"/>
      <c r="CPM102" s="106"/>
      <c r="CPN102" s="106"/>
      <c r="CPO102" s="106"/>
      <c r="CPP102" s="106"/>
      <c r="CPQ102" s="106"/>
      <c r="CPR102" s="106"/>
      <c r="CPS102" s="106"/>
      <c r="CPT102" s="106"/>
      <c r="CPU102" s="106"/>
      <c r="CPV102" s="106"/>
      <c r="CPW102" s="106"/>
      <c r="CPX102" s="106"/>
      <c r="CPY102" s="106"/>
      <c r="CPZ102" s="106"/>
      <c r="CQA102" s="106"/>
      <c r="CQB102" s="106"/>
      <c r="CQC102" s="106"/>
      <c r="CQD102" s="106"/>
      <c r="CQE102" s="106"/>
      <c r="CQF102" s="106"/>
      <c r="CQG102" s="106"/>
      <c r="CQH102" s="106"/>
      <c r="CQI102" s="106"/>
      <c r="CQJ102" s="106"/>
      <c r="CQK102" s="106"/>
      <c r="CQL102" s="106"/>
      <c r="CQM102" s="106"/>
      <c r="CQN102" s="106"/>
      <c r="CQO102" s="106"/>
      <c r="CQP102" s="106"/>
      <c r="CQQ102" s="106"/>
      <c r="CQR102" s="106"/>
      <c r="CQS102" s="106"/>
      <c r="CQT102" s="106"/>
      <c r="CQU102" s="106"/>
      <c r="CQV102" s="106"/>
      <c r="CQW102" s="106"/>
      <c r="CQX102" s="106"/>
      <c r="CQY102" s="106"/>
      <c r="CQZ102" s="106"/>
      <c r="CRA102" s="106"/>
      <c r="CRB102" s="106"/>
      <c r="CRC102" s="106"/>
      <c r="CRD102" s="106"/>
      <c r="CRE102" s="106"/>
      <c r="CRF102" s="106"/>
      <c r="CRG102" s="106"/>
      <c r="CRH102" s="106"/>
      <c r="CRI102" s="106"/>
      <c r="CRJ102" s="106"/>
      <c r="CRK102" s="106"/>
      <c r="CRL102" s="106"/>
      <c r="CRM102" s="106"/>
      <c r="CRN102" s="106"/>
      <c r="CRO102" s="106"/>
      <c r="CRP102" s="106"/>
      <c r="CRQ102" s="106"/>
      <c r="CRR102" s="106"/>
      <c r="CRS102" s="106"/>
      <c r="CRT102" s="106"/>
      <c r="CRU102" s="106"/>
      <c r="CRV102" s="106"/>
      <c r="CRW102" s="106"/>
      <c r="CRX102" s="106"/>
      <c r="CRY102" s="106"/>
      <c r="CRZ102" s="106"/>
      <c r="CSA102" s="106"/>
      <c r="CSB102" s="106"/>
      <c r="CSC102" s="106"/>
      <c r="CSD102" s="106"/>
      <c r="CSE102" s="106"/>
      <c r="CSF102" s="106"/>
      <c r="CSG102" s="106"/>
      <c r="CSH102" s="106"/>
      <c r="CSI102" s="106"/>
      <c r="CSJ102" s="106"/>
      <c r="CSK102" s="106"/>
      <c r="CSL102" s="106"/>
      <c r="CSM102" s="106"/>
      <c r="CSN102" s="106"/>
      <c r="CSO102" s="106"/>
      <c r="CSP102" s="106"/>
      <c r="CSQ102" s="106"/>
      <c r="CSR102" s="106"/>
      <c r="CSS102" s="106"/>
      <c r="CST102" s="106"/>
      <c r="CSU102" s="106"/>
      <c r="CSV102" s="106"/>
      <c r="CSW102" s="106"/>
      <c r="CSX102" s="106"/>
      <c r="CSY102" s="106"/>
      <c r="CSZ102" s="106"/>
      <c r="CTA102" s="106"/>
      <c r="CTB102" s="106"/>
      <c r="CTC102" s="106"/>
      <c r="CTD102" s="106"/>
      <c r="CTE102" s="106"/>
      <c r="CTF102" s="106"/>
      <c r="CTG102" s="106"/>
      <c r="CTH102" s="106"/>
      <c r="CTI102" s="106"/>
      <c r="CTJ102" s="106"/>
      <c r="CTK102" s="106"/>
      <c r="CTL102" s="106"/>
      <c r="CTM102" s="106"/>
      <c r="CTN102" s="106"/>
      <c r="CTO102" s="106"/>
      <c r="CTP102" s="106"/>
      <c r="CTQ102" s="106"/>
      <c r="CTR102" s="106"/>
      <c r="CTS102" s="106"/>
      <c r="CTT102" s="106"/>
      <c r="CTU102" s="106"/>
      <c r="CTV102" s="106"/>
      <c r="CTW102" s="106"/>
      <c r="CTX102" s="106"/>
      <c r="CTY102" s="106"/>
      <c r="CTZ102" s="106"/>
      <c r="CUA102" s="106"/>
      <c r="CUB102" s="106"/>
      <c r="CUC102" s="106"/>
      <c r="CUD102" s="106"/>
      <c r="CUE102" s="106"/>
      <c r="CUF102" s="106"/>
      <c r="CUG102" s="106"/>
      <c r="CUH102" s="106"/>
      <c r="CUI102" s="106"/>
      <c r="CUJ102" s="106"/>
      <c r="CUK102" s="106"/>
      <c r="CUL102" s="106"/>
      <c r="CUM102" s="106"/>
      <c r="CUN102" s="106"/>
      <c r="CUO102" s="106"/>
      <c r="CUP102" s="106"/>
      <c r="CUQ102" s="106"/>
      <c r="CUR102" s="106"/>
      <c r="CUS102" s="106"/>
      <c r="CUT102" s="106"/>
      <c r="CUU102" s="106"/>
      <c r="CUV102" s="106"/>
      <c r="CUW102" s="106"/>
      <c r="CUX102" s="106"/>
      <c r="CUY102" s="106"/>
      <c r="CUZ102" s="106"/>
      <c r="CVA102" s="106"/>
      <c r="CVB102" s="106"/>
      <c r="CVC102" s="106"/>
      <c r="CVD102" s="106"/>
      <c r="CVE102" s="106"/>
      <c r="CVF102" s="106"/>
      <c r="CVG102" s="106"/>
      <c r="CVH102" s="106"/>
      <c r="CVI102" s="106"/>
      <c r="CVJ102" s="106"/>
      <c r="CVK102" s="106"/>
      <c r="CVL102" s="106"/>
      <c r="CVM102" s="106"/>
      <c r="CVN102" s="106"/>
      <c r="CVO102" s="106"/>
      <c r="CVP102" s="106"/>
      <c r="CVQ102" s="106"/>
      <c r="CVR102" s="106"/>
      <c r="CVS102" s="106"/>
      <c r="CVT102" s="106"/>
      <c r="CVU102" s="106"/>
      <c r="CVV102" s="106"/>
      <c r="CVW102" s="106"/>
      <c r="CVX102" s="106"/>
      <c r="CVY102" s="106"/>
      <c r="CVZ102" s="106"/>
      <c r="CWA102" s="106"/>
      <c r="CWB102" s="106"/>
      <c r="CWC102" s="106"/>
      <c r="CWD102" s="106"/>
      <c r="CWE102" s="106"/>
      <c r="CWF102" s="106"/>
      <c r="CWG102" s="106"/>
      <c r="CWH102" s="106"/>
      <c r="CWI102" s="106"/>
      <c r="CWJ102" s="106"/>
      <c r="CWK102" s="106"/>
      <c r="CWL102" s="106"/>
      <c r="CWM102" s="106"/>
      <c r="CWN102" s="106"/>
      <c r="CWO102" s="106"/>
      <c r="CWP102" s="106"/>
      <c r="CWQ102" s="106"/>
      <c r="CWR102" s="106"/>
      <c r="CWS102" s="106"/>
      <c r="CWT102" s="106"/>
      <c r="CWU102" s="106"/>
      <c r="CWV102" s="106"/>
      <c r="CWW102" s="106"/>
      <c r="CWX102" s="106"/>
      <c r="CWY102" s="106"/>
      <c r="CWZ102" s="106"/>
      <c r="CXA102" s="106"/>
      <c r="CXB102" s="106"/>
      <c r="CXC102" s="106"/>
      <c r="CXD102" s="106"/>
      <c r="CXE102" s="106"/>
      <c r="CXF102" s="106"/>
      <c r="CXG102" s="106"/>
      <c r="CXH102" s="106"/>
      <c r="CXI102" s="106"/>
      <c r="CXJ102" s="106"/>
      <c r="CXK102" s="106"/>
      <c r="CXL102" s="106"/>
      <c r="CXM102" s="106"/>
      <c r="CXN102" s="106"/>
      <c r="CXO102" s="106"/>
      <c r="CXP102" s="106"/>
      <c r="CXQ102" s="106"/>
      <c r="CXR102" s="106"/>
      <c r="CXS102" s="106"/>
      <c r="CXT102" s="106"/>
      <c r="CXU102" s="106"/>
      <c r="CXV102" s="106"/>
      <c r="CXW102" s="106"/>
      <c r="CXX102" s="106"/>
      <c r="CXY102" s="106"/>
      <c r="CXZ102" s="106"/>
      <c r="CYA102" s="106"/>
      <c r="CYB102" s="106"/>
      <c r="CYC102" s="106"/>
      <c r="CYD102" s="106"/>
      <c r="CYE102" s="106"/>
      <c r="CYF102" s="106"/>
      <c r="CYG102" s="106"/>
      <c r="CYH102" s="106"/>
      <c r="CYI102" s="106"/>
      <c r="CYJ102" s="106"/>
      <c r="CYK102" s="106"/>
      <c r="CYL102" s="106"/>
      <c r="CYM102" s="106"/>
      <c r="CYN102" s="106"/>
      <c r="CYO102" s="106"/>
      <c r="CYP102" s="106"/>
      <c r="CYQ102" s="106"/>
      <c r="CYR102" s="106"/>
      <c r="CYS102" s="106"/>
      <c r="CYT102" s="106"/>
      <c r="CYU102" s="106"/>
      <c r="CYV102" s="106"/>
      <c r="CYW102" s="106"/>
      <c r="CYX102" s="106"/>
      <c r="CYY102" s="106"/>
      <c r="CYZ102" s="106"/>
      <c r="CZA102" s="106"/>
      <c r="CZB102" s="106"/>
      <c r="CZC102" s="106"/>
      <c r="CZD102" s="106"/>
      <c r="CZE102" s="106"/>
      <c r="CZF102" s="106"/>
      <c r="CZG102" s="106"/>
      <c r="CZH102" s="106"/>
      <c r="CZI102" s="106"/>
      <c r="CZJ102" s="106"/>
      <c r="CZK102" s="106"/>
      <c r="CZL102" s="106"/>
      <c r="CZM102" s="106"/>
      <c r="CZN102" s="106"/>
      <c r="CZO102" s="106"/>
      <c r="CZP102" s="106"/>
      <c r="CZQ102" s="106"/>
      <c r="CZR102" s="106"/>
      <c r="CZS102" s="106"/>
      <c r="CZT102" s="106"/>
      <c r="CZU102" s="106"/>
      <c r="CZV102" s="106"/>
      <c r="CZW102" s="106"/>
      <c r="CZX102" s="106"/>
      <c r="CZY102" s="106"/>
      <c r="CZZ102" s="106"/>
      <c r="DAA102" s="106"/>
      <c r="DAB102" s="106"/>
      <c r="DAC102" s="106"/>
      <c r="DAD102" s="106"/>
      <c r="DAE102" s="106"/>
      <c r="DAF102" s="106"/>
      <c r="DAG102" s="106"/>
      <c r="DAH102" s="106"/>
      <c r="DAI102" s="106"/>
      <c r="DAJ102" s="106"/>
      <c r="DAK102" s="106"/>
      <c r="DAL102" s="106"/>
      <c r="DAM102" s="106"/>
      <c r="DAN102" s="106"/>
      <c r="DAO102" s="106"/>
      <c r="DAP102" s="106"/>
      <c r="DAQ102" s="106"/>
      <c r="DAR102" s="106"/>
      <c r="DAS102" s="106"/>
      <c r="DAT102" s="106"/>
      <c r="DAU102" s="106"/>
      <c r="DAV102" s="106"/>
      <c r="DAW102" s="106"/>
      <c r="DAX102" s="106"/>
      <c r="DAY102" s="106"/>
      <c r="DAZ102" s="106"/>
      <c r="DBA102" s="106"/>
      <c r="DBB102" s="106"/>
      <c r="DBC102" s="106"/>
      <c r="DBD102" s="106"/>
      <c r="DBE102" s="106"/>
      <c r="DBF102" s="106"/>
      <c r="DBG102" s="106"/>
      <c r="DBH102" s="106"/>
      <c r="DBI102" s="106"/>
      <c r="DBJ102" s="106"/>
      <c r="DBK102" s="106"/>
      <c r="DBL102" s="106"/>
      <c r="DBM102" s="106"/>
      <c r="DBN102" s="106"/>
      <c r="DBO102" s="106"/>
      <c r="DBP102" s="106"/>
      <c r="DBQ102" s="106"/>
      <c r="DBR102" s="106"/>
      <c r="DBS102" s="106"/>
      <c r="DBT102" s="106"/>
      <c r="DBU102" s="106"/>
      <c r="DBV102" s="106"/>
      <c r="DBW102" s="106"/>
      <c r="DBX102" s="106"/>
      <c r="DBY102" s="106"/>
      <c r="DBZ102" s="106"/>
      <c r="DCA102" s="106"/>
      <c r="DCB102" s="106"/>
      <c r="DCC102" s="106"/>
      <c r="DCD102" s="106"/>
      <c r="DCE102" s="106"/>
      <c r="DCF102" s="106"/>
      <c r="DCG102" s="106"/>
      <c r="DCH102" s="106"/>
      <c r="DCI102" s="106"/>
      <c r="DCJ102" s="106"/>
      <c r="DCK102" s="106"/>
      <c r="DCL102" s="106"/>
      <c r="DCM102" s="106"/>
      <c r="DCN102" s="106"/>
      <c r="DCO102" s="106"/>
      <c r="DCP102" s="106"/>
      <c r="DCQ102" s="106"/>
      <c r="DCR102" s="106"/>
      <c r="DCS102" s="106"/>
      <c r="DCT102" s="106"/>
      <c r="DCU102" s="106"/>
      <c r="DCV102" s="106"/>
      <c r="DCW102" s="106"/>
      <c r="DCX102" s="106"/>
      <c r="DCY102" s="106"/>
      <c r="DCZ102" s="106"/>
      <c r="DDA102" s="106"/>
      <c r="DDB102" s="106"/>
      <c r="DDC102" s="106"/>
      <c r="DDD102" s="106"/>
      <c r="DDE102" s="106"/>
      <c r="DDF102" s="106"/>
      <c r="DDG102" s="106"/>
      <c r="DDH102" s="106"/>
      <c r="DDI102" s="106"/>
      <c r="DDJ102" s="106"/>
      <c r="DDK102" s="106"/>
      <c r="DDL102" s="106"/>
      <c r="DDM102" s="106"/>
      <c r="DDN102" s="106"/>
      <c r="DDO102" s="106"/>
      <c r="DDP102" s="106"/>
      <c r="DDQ102" s="106"/>
      <c r="DDR102" s="106"/>
      <c r="DDS102" s="106"/>
      <c r="DDT102" s="106"/>
      <c r="DDU102" s="106"/>
      <c r="DDV102" s="106"/>
      <c r="DDW102" s="106"/>
      <c r="DDX102" s="106"/>
      <c r="DDY102" s="106"/>
      <c r="DDZ102" s="106"/>
      <c r="DEA102" s="106"/>
      <c r="DEB102" s="106"/>
      <c r="DEC102" s="106"/>
      <c r="DED102" s="106"/>
      <c r="DEE102" s="106"/>
      <c r="DEF102" s="106"/>
      <c r="DEG102" s="106"/>
      <c r="DEH102" s="106"/>
      <c r="DEI102" s="106"/>
      <c r="DEJ102" s="106"/>
      <c r="DEK102" s="106"/>
      <c r="DEL102" s="106"/>
      <c r="DEM102" s="106"/>
      <c r="DEN102" s="106"/>
      <c r="DEO102" s="106"/>
      <c r="DEP102" s="106"/>
      <c r="DEQ102" s="106"/>
      <c r="DER102" s="106"/>
      <c r="DES102" s="106"/>
      <c r="DET102" s="106"/>
      <c r="DEU102" s="106"/>
      <c r="DEV102" s="106"/>
      <c r="DEW102" s="106"/>
      <c r="DEX102" s="106"/>
      <c r="DEY102" s="106"/>
      <c r="DEZ102" s="106"/>
      <c r="DFA102" s="106"/>
      <c r="DFB102" s="106"/>
      <c r="DFC102" s="106"/>
      <c r="DFD102" s="106"/>
      <c r="DFE102" s="106"/>
      <c r="DFF102" s="106"/>
      <c r="DFG102" s="106"/>
      <c r="DFH102" s="106"/>
      <c r="DFI102" s="106"/>
      <c r="DFJ102" s="106"/>
      <c r="DFK102" s="106"/>
      <c r="DFL102" s="106"/>
      <c r="DFM102" s="106"/>
      <c r="DFN102" s="106"/>
      <c r="DFO102" s="106"/>
      <c r="DFP102" s="106"/>
      <c r="DFQ102" s="106"/>
      <c r="DFR102" s="106"/>
      <c r="DFS102" s="106"/>
      <c r="DFT102" s="106"/>
      <c r="DFU102" s="106"/>
      <c r="DFV102" s="106"/>
      <c r="DFW102" s="106"/>
      <c r="DFX102" s="106"/>
      <c r="DFY102" s="106"/>
      <c r="DFZ102" s="106"/>
      <c r="DGA102" s="106"/>
      <c r="DGB102" s="106"/>
      <c r="DGC102" s="106"/>
      <c r="DGD102" s="106"/>
      <c r="DGE102" s="106"/>
      <c r="DGF102" s="106"/>
      <c r="DGG102" s="106"/>
      <c r="DGH102" s="106"/>
      <c r="DGI102" s="106"/>
      <c r="DGJ102" s="106"/>
      <c r="DGK102" s="106"/>
      <c r="DGL102" s="106"/>
      <c r="DGM102" s="106"/>
      <c r="DGN102" s="106"/>
      <c r="DGO102" s="106"/>
      <c r="DGP102" s="106"/>
      <c r="DGQ102" s="106"/>
      <c r="DGR102" s="106"/>
      <c r="DGS102" s="106"/>
      <c r="DGT102" s="106"/>
      <c r="DGU102" s="106"/>
      <c r="DGV102" s="106"/>
      <c r="DGW102" s="106"/>
      <c r="DGX102" s="106"/>
      <c r="DGY102" s="106"/>
      <c r="DGZ102" s="106"/>
      <c r="DHA102" s="106"/>
      <c r="DHB102" s="106"/>
      <c r="DHC102" s="106"/>
      <c r="DHD102" s="106"/>
      <c r="DHE102" s="106"/>
      <c r="DHF102" s="106"/>
      <c r="DHG102" s="106"/>
      <c r="DHH102" s="106"/>
      <c r="DHI102" s="106"/>
      <c r="DHJ102" s="106"/>
      <c r="DHK102" s="106"/>
      <c r="DHL102" s="106"/>
      <c r="DHM102" s="106"/>
      <c r="DHN102" s="106"/>
      <c r="DHO102" s="106"/>
      <c r="DHP102" s="106"/>
      <c r="DHQ102" s="106"/>
      <c r="DHR102" s="106"/>
      <c r="DHS102" s="106"/>
      <c r="DHT102" s="106"/>
      <c r="DHU102" s="106"/>
      <c r="DHV102" s="106"/>
      <c r="DHW102" s="106"/>
      <c r="DHX102" s="106"/>
      <c r="DHY102" s="106"/>
      <c r="DHZ102" s="106"/>
      <c r="DIA102" s="106"/>
      <c r="DIB102" s="106"/>
      <c r="DIC102" s="106"/>
      <c r="DID102" s="106"/>
      <c r="DIE102" s="106"/>
      <c r="DIF102" s="106"/>
      <c r="DIG102" s="106"/>
      <c r="DIH102" s="106"/>
      <c r="DII102" s="106"/>
      <c r="DIJ102" s="106"/>
      <c r="DIK102" s="106"/>
      <c r="DIL102" s="106"/>
      <c r="DIM102" s="106"/>
      <c r="DIN102" s="106"/>
      <c r="DIO102" s="106"/>
      <c r="DIP102" s="106"/>
      <c r="DIQ102" s="106"/>
      <c r="DIR102" s="106"/>
      <c r="DIS102" s="106"/>
      <c r="DIT102" s="106"/>
      <c r="DIU102" s="106"/>
      <c r="DIV102" s="106"/>
      <c r="DIW102" s="106"/>
      <c r="DIX102" s="106"/>
      <c r="DIY102" s="106"/>
      <c r="DIZ102" s="106"/>
      <c r="DJA102" s="106"/>
      <c r="DJB102" s="106"/>
      <c r="DJC102" s="106"/>
      <c r="DJD102" s="106"/>
      <c r="DJE102" s="106"/>
      <c r="DJF102" s="106"/>
      <c r="DJG102" s="106"/>
      <c r="DJH102" s="106"/>
      <c r="DJI102" s="106"/>
      <c r="DJJ102" s="106"/>
      <c r="DJK102" s="106"/>
      <c r="DJL102" s="106"/>
      <c r="DJM102" s="106"/>
      <c r="DJN102" s="106"/>
      <c r="DJO102" s="106"/>
      <c r="DJP102" s="106"/>
      <c r="DJQ102" s="106"/>
      <c r="DJR102" s="106"/>
      <c r="DJS102" s="106"/>
      <c r="DJT102" s="106"/>
      <c r="DJU102" s="106"/>
      <c r="DJV102" s="106"/>
      <c r="DJW102" s="106"/>
      <c r="DJX102" s="106"/>
      <c r="DJY102" s="106"/>
      <c r="DJZ102" s="106"/>
      <c r="DKA102" s="106"/>
      <c r="DKB102" s="106"/>
      <c r="DKC102" s="106"/>
      <c r="DKD102" s="106"/>
      <c r="DKE102" s="106"/>
      <c r="DKF102" s="106"/>
      <c r="DKG102" s="106"/>
      <c r="DKH102" s="106"/>
      <c r="DKI102" s="106"/>
      <c r="DKJ102" s="106"/>
      <c r="DKK102" s="106"/>
      <c r="DKL102" s="106"/>
      <c r="DKM102" s="106"/>
      <c r="DKN102" s="106"/>
      <c r="DKO102" s="106"/>
      <c r="DKP102" s="106"/>
      <c r="DKQ102" s="106"/>
      <c r="DKR102" s="106"/>
      <c r="DKS102" s="106"/>
      <c r="DKT102" s="106"/>
      <c r="DKU102" s="106"/>
      <c r="DKV102" s="106"/>
      <c r="DKW102" s="106"/>
      <c r="DKX102" s="106"/>
      <c r="DKY102" s="106"/>
      <c r="DKZ102" s="106"/>
      <c r="DLA102" s="106"/>
      <c r="DLB102" s="106"/>
      <c r="DLC102" s="106"/>
      <c r="DLD102" s="106"/>
      <c r="DLE102" s="106"/>
      <c r="DLF102" s="106"/>
      <c r="DLG102" s="106"/>
      <c r="DLH102" s="106"/>
      <c r="DLI102" s="106"/>
      <c r="DLJ102" s="106"/>
      <c r="DLK102" s="106"/>
      <c r="DLL102" s="106"/>
      <c r="DLM102" s="106"/>
      <c r="DLN102" s="106"/>
      <c r="DLO102" s="106"/>
      <c r="DLP102" s="106"/>
      <c r="DLQ102" s="106"/>
      <c r="DLR102" s="106"/>
      <c r="DLS102" s="106"/>
      <c r="DLT102" s="106"/>
      <c r="DLU102" s="106"/>
      <c r="DLV102" s="106"/>
      <c r="DLW102" s="106"/>
      <c r="DLX102" s="106"/>
      <c r="DLY102" s="106"/>
      <c r="DLZ102" s="106"/>
      <c r="DMA102" s="106"/>
      <c r="DMB102" s="106"/>
      <c r="DMC102" s="106"/>
      <c r="DMD102" s="106"/>
      <c r="DME102" s="106"/>
      <c r="DMF102" s="106"/>
      <c r="DMG102" s="106"/>
      <c r="DMH102" s="106"/>
      <c r="DMI102" s="106"/>
      <c r="DMJ102" s="106"/>
      <c r="DMK102" s="106"/>
      <c r="DML102" s="106"/>
      <c r="DMM102" s="106"/>
      <c r="DMN102" s="106"/>
      <c r="DMO102" s="106"/>
      <c r="DMP102" s="106"/>
      <c r="DMQ102" s="106"/>
      <c r="DMR102" s="106"/>
      <c r="DMS102" s="106"/>
      <c r="DMT102" s="106"/>
      <c r="DMU102" s="106"/>
      <c r="DMV102" s="106"/>
      <c r="DMW102" s="106"/>
      <c r="DMX102" s="106"/>
      <c r="DMY102" s="106"/>
      <c r="DMZ102" s="106"/>
      <c r="DNA102" s="106"/>
      <c r="DNB102" s="106"/>
      <c r="DNC102" s="106"/>
      <c r="DND102" s="106"/>
      <c r="DNE102" s="106"/>
      <c r="DNF102" s="106"/>
      <c r="DNG102" s="106"/>
      <c r="DNH102" s="106"/>
      <c r="DNI102" s="106"/>
      <c r="DNJ102" s="106"/>
      <c r="DNK102" s="106"/>
      <c r="DNL102" s="106"/>
      <c r="DNM102" s="106"/>
      <c r="DNN102" s="106"/>
      <c r="DNO102" s="106"/>
      <c r="DNP102" s="106"/>
      <c r="DNQ102" s="106"/>
      <c r="DNR102" s="106"/>
      <c r="DNS102" s="106"/>
      <c r="DNT102" s="106"/>
      <c r="DNU102" s="106"/>
      <c r="DNV102" s="106"/>
      <c r="DNW102" s="106"/>
      <c r="DNX102" s="106"/>
      <c r="DNY102" s="106"/>
      <c r="DNZ102" s="106"/>
      <c r="DOA102" s="106"/>
      <c r="DOB102" s="106"/>
      <c r="DOC102" s="106"/>
      <c r="DOD102" s="106"/>
      <c r="DOE102" s="106"/>
      <c r="DOF102" s="106"/>
      <c r="DOG102" s="106"/>
      <c r="DOH102" s="106"/>
      <c r="DOI102" s="106"/>
      <c r="DOJ102" s="106"/>
      <c r="DOK102" s="106"/>
      <c r="DOL102" s="106"/>
      <c r="DOM102" s="106"/>
      <c r="DON102" s="106"/>
      <c r="DOO102" s="106"/>
      <c r="DOP102" s="106"/>
      <c r="DOQ102" s="106"/>
      <c r="DOR102" s="106"/>
      <c r="DOS102" s="106"/>
      <c r="DOT102" s="106"/>
      <c r="DOU102" s="106"/>
      <c r="DOV102" s="106"/>
      <c r="DOW102" s="106"/>
      <c r="DOX102" s="106"/>
      <c r="DOY102" s="106"/>
      <c r="DOZ102" s="106"/>
      <c r="DPA102" s="106"/>
      <c r="DPB102" s="106"/>
      <c r="DPC102" s="106"/>
      <c r="DPD102" s="106"/>
      <c r="DPE102" s="106"/>
      <c r="DPF102" s="106"/>
      <c r="DPG102" s="106"/>
      <c r="DPH102" s="106"/>
      <c r="DPI102" s="106"/>
      <c r="DPJ102" s="106"/>
      <c r="DPK102" s="106"/>
      <c r="DPL102" s="106"/>
      <c r="DPM102" s="106"/>
      <c r="DPN102" s="106"/>
      <c r="DPO102" s="106"/>
      <c r="DPP102" s="106"/>
      <c r="DPQ102" s="106"/>
      <c r="DPR102" s="106"/>
      <c r="DPS102" s="106"/>
      <c r="DPT102" s="106"/>
      <c r="DPU102" s="106"/>
      <c r="DPV102" s="106"/>
      <c r="DPW102" s="106"/>
      <c r="DPX102" s="106"/>
      <c r="DPY102" s="106"/>
      <c r="DPZ102" s="106"/>
      <c r="DQA102" s="106"/>
      <c r="DQB102" s="106"/>
      <c r="DQC102" s="106"/>
      <c r="DQD102" s="106"/>
      <c r="DQE102" s="106"/>
      <c r="DQF102" s="106"/>
      <c r="DQG102" s="106"/>
      <c r="DQH102" s="106"/>
      <c r="DQI102" s="106"/>
      <c r="DQJ102" s="106"/>
      <c r="DQK102" s="106"/>
      <c r="DQL102" s="106"/>
      <c r="DQM102" s="106"/>
      <c r="DQN102" s="106"/>
      <c r="DQO102" s="106"/>
      <c r="DQP102" s="106"/>
      <c r="DQQ102" s="106"/>
      <c r="DQR102" s="106"/>
      <c r="DQS102" s="106"/>
      <c r="DQT102" s="106"/>
      <c r="DQU102" s="106"/>
      <c r="DQV102" s="106"/>
      <c r="DQW102" s="106"/>
      <c r="DQX102" s="106"/>
      <c r="DQY102" s="106"/>
      <c r="DQZ102" s="106"/>
      <c r="DRA102" s="106"/>
      <c r="DRB102" s="106"/>
      <c r="DRC102" s="106"/>
      <c r="DRD102" s="106"/>
      <c r="DRE102" s="106"/>
      <c r="DRF102" s="106"/>
      <c r="DRG102" s="106"/>
      <c r="DRH102" s="106"/>
      <c r="DRI102" s="106"/>
      <c r="DRJ102" s="106"/>
      <c r="DRK102" s="106"/>
      <c r="DRL102" s="106"/>
      <c r="DRM102" s="106"/>
      <c r="DRN102" s="106"/>
      <c r="DRO102" s="106"/>
      <c r="DRP102" s="106"/>
      <c r="DRQ102" s="106"/>
      <c r="DRR102" s="106"/>
      <c r="DRS102" s="106"/>
      <c r="DRT102" s="106"/>
      <c r="DRU102" s="106"/>
      <c r="DRV102" s="106"/>
      <c r="DRW102" s="106"/>
      <c r="DRX102" s="106"/>
      <c r="DRY102" s="106"/>
      <c r="DRZ102" s="106"/>
      <c r="DSA102" s="106"/>
      <c r="DSB102" s="106"/>
      <c r="DSC102" s="106"/>
      <c r="DSD102" s="106"/>
      <c r="DSE102" s="106"/>
      <c r="DSF102" s="106"/>
      <c r="DSG102" s="106"/>
      <c r="DSH102" s="106"/>
      <c r="DSI102" s="106"/>
      <c r="DSJ102" s="106"/>
      <c r="DSK102" s="106"/>
      <c r="DSL102" s="106"/>
      <c r="DSM102" s="106"/>
      <c r="DSN102" s="106"/>
      <c r="DSO102" s="106"/>
      <c r="DSP102" s="106"/>
      <c r="DSQ102" s="106"/>
      <c r="DSR102" s="106"/>
      <c r="DSS102" s="106"/>
      <c r="DST102" s="106"/>
      <c r="DSU102" s="106"/>
      <c r="DSV102" s="106"/>
      <c r="DSW102" s="106"/>
      <c r="DSX102" s="106"/>
      <c r="DSY102" s="106"/>
      <c r="DSZ102" s="106"/>
      <c r="DTA102" s="106"/>
      <c r="DTB102" s="106"/>
      <c r="DTC102" s="106"/>
      <c r="DTD102" s="106"/>
      <c r="DTE102" s="106"/>
      <c r="DTF102" s="106"/>
      <c r="DTG102" s="106"/>
      <c r="DTH102" s="106"/>
      <c r="DTI102" s="106"/>
      <c r="DTJ102" s="106"/>
      <c r="DTK102" s="106"/>
      <c r="DTL102" s="106"/>
      <c r="DTM102" s="106"/>
      <c r="DTN102" s="106"/>
      <c r="DTO102" s="106"/>
      <c r="DTP102" s="106"/>
      <c r="DTQ102" s="106"/>
      <c r="DTR102" s="106"/>
      <c r="DTS102" s="106"/>
      <c r="DTT102" s="106"/>
      <c r="DTU102" s="106"/>
      <c r="DTV102" s="106"/>
      <c r="DTW102" s="106"/>
      <c r="DTX102" s="106"/>
      <c r="DTY102" s="106"/>
      <c r="DTZ102" s="106"/>
      <c r="DUA102" s="106"/>
      <c r="DUB102" s="106"/>
      <c r="DUC102" s="106"/>
      <c r="DUD102" s="106"/>
      <c r="DUE102" s="106"/>
      <c r="DUF102" s="106"/>
      <c r="DUG102" s="106"/>
      <c r="DUH102" s="106"/>
      <c r="DUI102" s="106"/>
      <c r="DUJ102" s="106"/>
      <c r="DUK102" s="106"/>
      <c r="DUL102" s="106"/>
      <c r="DUM102" s="106"/>
      <c r="DUN102" s="106"/>
      <c r="DUO102" s="106"/>
      <c r="DUP102" s="106"/>
      <c r="DUQ102" s="106"/>
      <c r="DUR102" s="106"/>
      <c r="DUS102" s="106"/>
      <c r="DUT102" s="106"/>
      <c r="DUU102" s="106"/>
      <c r="DUV102" s="106"/>
      <c r="DUW102" s="106"/>
      <c r="DUX102" s="106"/>
      <c r="DUY102" s="106"/>
      <c r="DUZ102" s="106"/>
      <c r="DVA102" s="106"/>
      <c r="DVB102" s="106"/>
      <c r="DVC102" s="106"/>
      <c r="DVD102" s="106"/>
      <c r="DVE102" s="106"/>
      <c r="DVF102" s="106"/>
      <c r="DVG102" s="106"/>
      <c r="DVH102" s="106"/>
      <c r="DVI102" s="106"/>
      <c r="DVJ102" s="106"/>
      <c r="DVK102" s="106"/>
      <c r="DVL102" s="106"/>
      <c r="DVM102" s="106"/>
      <c r="DVN102" s="106"/>
      <c r="DVO102" s="106"/>
      <c r="DVP102" s="106"/>
      <c r="DVQ102" s="106"/>
      <c r="DVR102" s="106"/>
      <c r="DVS102" s="106"/>
      <c r="DVT102" s="106"/>
      <c r="DVU102" s="106"/>
      <c r="DVV102" s="106"/>
      <c r="DVW102" s="106"/>
      <c r="DVX102" s="106"/>
      <c r="DVY102" s="106"/>
      <c r="DVZ102" s="106"/>
      <c r="DWA102" s="106"/>
      <c r="DWB102" s="106"/>
      <c r="DWC102" s="106"/>
      <c r="DWD102" s="106"/>
      <c r="DWE102" s="106"/>
      <c r="DWF102" s="106"/>
      <c r="DWG102" s="106"/>
      <c r="DWH102" s="106"/>
      <c r="DWI102" s="106"/>
      <c r="DWJ102" s="106"/>
      <c r="DWK102" s="106"/>
      <c r="DWL102" s="106"/>
      <c r="DWM102" s="106"/>
      <c r="DWN102" s="106"/>
      <c r="DWO102" s="106"/>
      <c r="DWP102" s="106"/>
      <c r="DWQ102" s="106"/>
      <c r="DWR102" s="106"/>
      <c r="DWS102" s="106"/>
      <c r="DWT102" s="106"/>
      <c r="DWU102" s="106"/>
      <c r="DWV102" s="106"/>
      <c r="DWW102" s="106"/>
      <c r="DWX102" s="106"/>
      <c r="DWY102" s="106"/>
      <c r="DWZ102" s="106"/>
      <c r="DXA102" s="106"/>
      <c r="DXB102" s="106"/>
      <c r="DXC102" s="106"/>
      <c r="DXD102" s="106"/>
      <c r="DXE102" s="106"/>
      <c r="DXF102" s="106"/>
      <c r="DXG102" s="106"/>
      <c r="DXH102" s="106"/>
      <c r="DXI102" s="106"/>
      <c r="DXJ102" s="106"/>
      <c r="DXK102" s="106"/>
      <c r="DXL102" s="106"/>
      <c r="DXM102" s="106"/>
      <c r="DXN102" s="106"/>
      <c r="DXO102" s="106"/>
      <c r="DXP102" s="106"/>
      <c r="DXQ102" s="106"/>
      <c r="DXR102" s="106"/>
      <c r="DXS102" s="106"/>
      <c r="DXT102" s="106"/>
      <c r="DXU102" s="106"/>
      <c r="DXV102" s="106"/>
      <c r="DXW102" s="106"/>
      <c r="DXX102" s="106"/>
      <c r="DXY102" s="106"/>
      <c r="DXZ102" s="106"/>
      <c r="DYA102" s="106"/>
      <c r="DYB102" s="106"/>
      <c r="DYC102" s="106"/>
      <c r="DYD102" s="106"/>
      <c r="DYE102" s="106"/>
      <c r="DYF102" s="106"/>
      <c r="DYG102" s="106"/>
      <c r="DYH102" s="106"/>
      <c r="DYI102" s="106"/>
      <c r="DYJ102" s="106"/>
      <c r="DYK102" s="106"/>
      <c r="DYL102" s="106"/>
      <c r="DYM102" s="106"/>
      <c r="DYN102" s="106"/>
      <c r="DYO102" s="106"/>
      <c r="DYP102" s="106"/>
      <c r="DYQ102" s="106"/>
      <c r="DYR102" s="106"/>
      <c r="DYS102" s="106"/>
      <c r="DYT102" s="106"/>
      <c r="DYU102" s="106"/>
      <c r="DYV102" s="106"/>
      <c r="DYW102" s="106"/>
      <c r="DYX102" s="106"/>
      <c r="DYY102" s="106"/>
      <c r="DYZ102" s="106"/>
      <c r="DZA102" s="106"/>
      <c r="DZB102" s="106"/>
      <c r="DZC102" s="106"/>
      <c r="DZD102" s="106"/>
      <c r="DZE102" s="106"/>
      <c r="DZF102" s="106"/>
      <c r="DZG102" s="106"/>
      <c r="DZH102" s="106"/>
      <c r="DZI102" s="106"/>
      <c r="DZJ102" s="106"/>
      <c r="DZK102" s="106"/>
      <c r="DZL102" s="106"/>
      <c r="DZM102" s="106"/>
      <c r="DZN102" s="106"/>
      <c r="DZO102" s="106"/>
      <c r="DZP102" s="106"/>
      <c r="DZQ102" s="106"/>
      <c r="DZR102" s="106"/>
      <c r="DZS102" s="106"/>
      <c r="DZT102" s="106"/>
      <c r="DZU102" s="106"/>
      <c r="DZV102" s="106"/>
      <c r="DZW102" s="106"/>
      <c r="DZX102" s="106"/>
      <c r="DZY102" s="106"/>
      <c r="DZZ102" s="106"/>
      <c r="EAA102" s="106"/>
      <c r="EAB102" s="106"/>
      <c r="EAC102" s="106"/>
      <c r="EAD102" s="106"/>
      <c r="EAE102" s="106"/>
      <c r="EAF102" s="106"/>
      <c r="EAG102" s="106"/>
      <c r="EAH102" s="106"/>
      <c r="EAI102" s="106"/>
      <c r="EAJ102" s="106"/>
      <c r="EAK102" s="106"/>
      <c r="EAL102" s="106"/>
      <c r="EAM102" s="106"/>
      <c r="EAN102" s="106"/>
      <c r="EAO102" s="106"/>
      <c r="EAP102" s="106"/>
      <c r="EAQ102" s="106"/>
      <c r="EAR102" s="106"/>
      <c r="EAS102" s="106"/>
      <c r="EAT102" s="106"/>
      <c r="EAU102" s="106"/>
      <c r="EAV102" s="106"/>
      <c r="EAW102" s="106"/>
      <c r="EAX102" s="106"/>
      <c r="EAY102" s="106"/>
      <c r="EAZ102" s="106"/>
      <c r="EBA102" s="106"/>
      <c r="EBB102" s="106"/>
      <c r="EBC102" s="106"/>
      <c r="EBD102" s="106"/>
      <c r="EBE102" s="106"/>
      <c r="EBF102" s="106"/>
      <c r="EBG102" s="106"/>
      <c r="EBH102" s="106"/>
      <c r="EBI102" s="106"/>
      <c r="EBJ102" s="106"/>
      <c r="EBK102" s="106"/>
      <c r="EBL102" s="106"/>
      <c r="EBM102" s="106"/>
      <c r="EBN102" s="106"/>
      <c r="EBO102" s="106"/>
      <c r="EBP102" s="106"/>
      <c r="EBQ102" s="106"/>
      <c r="EBR102" s="106"/>
      <c r="EBS102" s="106"/>
      <c r="EBT102" s="106"/>
      <c r="EBU102" s="106"/>
      <c r="EBV102" s="106"/>
      <c r="EBW102" s="106"/>
      <c r="EBX102" s="106"/>
      <c r="EBY102" s="106"/>
      <c r="EBZ102" s="106"/>
      <c r="ECA102" s="106"/>
      <c r="ECB102" s="106"/>
      <c r="ECC102" s="106"/>
      <c r="ECD102" s="106"/>
      <c r="ECE102" s="106"/>
      <c r="ECF102" s="106"/>
      <c r="ECG102" s="106"/>
      <c r="ECH102" s="106"/>
      <c r="ECI102" s="106"/>
      <c r="ECJ102" s="106"/>
      <c r="ECK102" s="106"/>
      <c r="ECL102" s="106"/>
      <c r="ECM102" s="106"/>
      <c r="ECN102" s="106"/>
      <c r="ECO102" s="106"/>
      <c r="ECP102" s="106"/>
      <c r="ECQ102" s="106"/>
      <c r="ECR102" s="106"/>
      <c r="ECS102" s="106"/>
      <c r="ECT102" s="106"/>
      <c r="ECU102" s="106"/>
      <c r="ECV102" s="106"/>
      <c r="ECW102" s="106"/>
      <c r="ECX102" s="106"/>
      <c r="ECY102" s="106"/>
      <c r="ECZ102" s="106"/>
      <c r="EDA102" s="106"/>
      <c r="EDB102" s="106"/>
      <c r="EDC102" s="106"/>
      <c r="EDD102" s="106"/>
      <c r="EDE102" s="106"/>
      <c r="EDF102" s="106"/>
      <c r="EDG102" s="106"/>
      <c r="EDH102" s="106"/>
      <c r="EDI102" s="106"/>
      <c r="EDJ102" s="106"/>
      <c r="EDK102" s="106"/>
      <c r="EDL102" s="106"/>
      <c r="EDM102" s="106"/>
      <c r="EDN102" s="106"/>
      <c r="EDO102" s="106"/>
      <c r="EDP102" s="106"/>
      <c r="EDQ102" s="106"/>
      <c r="EDR102" s="106"/>
      <c r="EDS102" s="106"/>
      <c r="EDT102" s="106"/>
      <c r="EDU102" s="106"/>
      <c r="EDV102" s="106"/>
      <c r="EDW102" s="106"/>
      <c r="EDX102" s="106"/>
      <c r="EDY102" s="106"/>
      <c r="EDZ102" s="106"/>
      <c r="EEA102" s="106"/>
      <c r="EEB102" s="106"/>
      <c r="EEC102" s="106"/>
      <c r="EED102" s="106"/>
      <c r="EEE102" s="106"/>
      <c r="EEF102" s="106"/>
      <c r="EEG102" s="106"/>
      <c r="EEH102" s="106"/>
      <c r="EEI102" s="106"/>
      <c r="EEJ102" s="106"/>
      <c r="EEK102" s="106"/>
      <c r="EEL102" s="106"/>
      <c r="EEM102" s="106"/>
      <c r="EEN102" s="106"/>
      <c r="EEO102" s="106"/>
      <c r="EEP102" s="106"/>
      <c r="EEQ102" s="106"/>
      <c r="EER102" s="106"/>
      <c r="EES102" s="106"/>
      <c r="EET102" s="106"/>
      <c r="EEU102" s="106"/>
      <c r="EEV102" s="106"/>
      <c r="EEW102" s="106"/>
      <c r="EEX102" s="106"/>
      <c r="EEY102" s="106"/>
      <c r="EEZ102" s="106"/>
      <c r="EFA102" s="106"/>
      <c r="EFB102" s="106"/>
      <c r="EFC102" s="106"/>
      <c r="EFD102" s="106"/>
      <c r="EFE102" s="106"/>
      <c r="EFF102" s="106"/>
      <c r="EFG102" s="106"/>
      <c r="EFH102" s="106"/>
      <c r="EFI102" s="106"/>
      <c r="EFJ102" s="106"/>
      <c r="EFK102" s="106"/>
      <c r="EFL102" s="106"/>
      <c r="EFM102" s="106"/>
      <c r="EFN102" s="106"/>
      <c r="EFO102" s="106"/>
      <c r="EFP102" s="106"/>
      <c r="EFQ102" s="106"/>
      <c r="EFR102" s="106"/>
      <c r="EFS102" s="106"/>
      <c r="EFT102" s="106"/>
      <c r="EFU102" s="106"/>
      <c r="EFV102" s="106"/>
      <c r="EFW102" s="106"/>
      <c r="EFX102" s="106"/>
      <c r="EFY102" s="106"/>
      <c r="EFZ102" s="106"/>
      <c r="EGA102" s="106"/>
      <c r="EGB102" s="106"/>
      <c r="EGC102" s="106"/>
      <c r="EGD102" s="106"/>
      <c r="EGE102" s="106"/>
      <c r="EGF102" s="106"/>
      <c r="EGG102" s="106"/>
      <c r="EGH102" s="106"/>
      <c r="EGI102" s="106"/>
      <c r="EGJ102" s="106"/>
      <c r="EGK102" s="106"/>
      <c r="EGL102" s="106"/>
      <c r="EGM102" s="106"/>
      <c r="EGN102" s="106"/>
      <c r="EGO102" s="106"/>
      <c r="EGP102" s="106"/>
      <c r="EGQ102" s="106"/>
      <c r="EGR102" s="106"/>
      <c r="EGS102" s="106"/>
      <c r="EGT102" s="106"/>
      <c r="EGU102" s="106"/>
      <c r="EGV102" s="106"/>
      <c r="EGW102" s="106"/>
      <c r="EGX102" s="106"/>
      <c r="EGY102" s="106"/>
      <c r="EGZ102" s="106"/>
      <c r="EHA102" s="106"/>
      <c r="EHB102" s="106"/>
      <c r="EHC102" s="106"/>
      <c r="EHD102" s="106"/>
      <c r="EHE102" s="106"/>
      <c r="EHF102" s="106"/>
      <c r="EHG102" s="106"/>
      <c r="EHH102" s="106"/>
      <c r="EHI102" s="106"/>
      <c r="EHJ102" s="106"/>
      <c r="EHK102" s="106"/>
      <c r="EHL102" s="106"/>
      <c r="EHM102" s="106"/>
      <c r="EHN102" s="106"/>
      <c r="EHO102" s="106"/>
      <c r="EHP102" s="106"/>
      <c r="EHQ102" s="106"/>
      <c r="EHR102" s="106"/>
      <c r="EHS102" s="106"/>
      <c r="EHT102" s="106"/>
      <c r="EHU102" s="106"/>
      <c r="EHV102" s="106"/>
      <c r="EHW102" s="106"/>
      <c r="EHX102" s="106"/>
      <c r="EHY102" s="106"/>
      <c r="EHZ102" s="106"/>
      <c r="EIA102" s="106"/>
      <c r="EIB102" s="106"/>
      <c r="EIC102" s="106"/>
      <c r="EID102" s="106"/>
      <c r="EIE102" s="106"/>
      <c r="EIF102" s="106"/>
      <c r="EIG102" s="106"/>
      <c r="EIH102" s="106"/>
      <c r="EII102" s="106"/>
      <c r="EIJ102" s="106"/>
      <c r="EIK102" s="106"/>
      <c r="EIL102" s="106"/>
      <c r="EIM102" s="106"/>
      <c r="EIN102" s="106"/>
      <c r="EIO102" s="106"/>
      <c r="EIP102" s="106"/>
      <c r="EIQ102" s="106"/>
      <c r="EIR102" s="106"/>
      <c r="EIS102" s="106"/>
      <c r="EIT102" s="106"/>
      <c r="EIU102" s="106"/>
      <c r="EIV102" s="106"/>
      <c r="EIW102" s="106"/>
      <c r="EIX102" s="106"/>
      <c r="EIY102" s="106"/>
      <c r="EIZ102" s="106"/>
      <c r="EJA102" s="106"/>
      <c r="EJB102" s="106"/>
      <c r="EJC102" s="106"/>
      <c r="EJD102" s="106"/>
      <c r="EJE102" s="106"/>
      <c r="EJF102" s="106"/>
      <c r="EJG102" s="106"/>
      <c r="EJH102" s="106"/>
      <c r="EJI102" s="106"/>
      <c r="EJJ102" s="106"/>
      <c r="EJK102" s="106"/>
      <c r="EJL102" s="106"/>
      <c r="EJM102" s="106"/>
      <c r="EJN102" s="106"/>
      <c r="EJO102" s="106"/>
      <c r="EJP102" s="106"/>
      <c r="EJQ102" s="106"/>
      <c r="EJR102" s="106"/>
      <c r="EJS102" s="106"/>
      <c r="EJT102" s="106"/>
      <c r="EJU102" s="106"/>
      <c r="EJV102" s="106"/>
      <c r="EJW102" s="106"/>
      <c r="EJX102" s="106"/>
      <c r="EJY102" s="106"/>
      <c r="EJZ102" s="106"/>
      <c r="EKA102" s="106"/>
      <c r="EKB102" s="106"/>
      <c r="EKC102" s="106"/>
      <c r="EKD102" s="106"/>
      <c r="EKE102" s="106"/>
      <c r="EKF102" s="106"/>
      <c r="EKG102" s="106"/>
      <c r="EKH102" s="106"/>
      <c r="EKI102" s="106"/>
      <c r="EKJ102" s="106"/>
      <c r="EKK102" s="106"/>
      <c r="EKL102" s="106"/>
      <c r="EKM102" s="106"/>
      <c r="EKN102" s="106"/>
      <c r="EKO102" s="106"/>
      <c r="EKP102" s="106"/>
      <c r="EKQ102" s="106"/>
      <c r="EKR102" s="106"/>
      <c r="EKS102" s="106"/>
      <c r="EKT102" s="106"/>
      <c r="EKU102" s="106"/>
      <c r="EKV102" s="106"/>
      <c r="EKW102" s="106"/>
      <c r="EKX102" s="106"/>
      <c r="EKY102" s="106"/>
      <c r="EKZ102" s="106"/>
      <c r="ELA102" s="106"/>
      <c r="ELB102" s="106"/>
      <c r="ELC102" s="106"/>
      <c r="ELD102" s="106"/>
      <c r="ELE102" s="106"/>
      <c r="ELF102" s="106"/>
      <c r="ELG102" s="106"/>
      <c r="ELH102" s="106"/>
      <c r="ELI102" s="106"/>
      <c r="ELJ102" s="106"/>
      <c r="ELK102" s="106"/>
      <c r="ELL102" s="106"/>
      <c r="ELM102" s="106"/>
      <c r="ELN102" s="106"/>
      <c r="ELO102" s="106"/>
      <c r="ELP102" s="106"/>
      <c r="ELQ102" s="106"/>
      <c r="ELR102" s="106"/>
      <c r="ELS102" s="106"/>
      <c r="ELT102" s="106"/>
      <c r="ELU102" s="106"/>
      <c r="ELV102" s="106"/>
      <c r="ELW102" s="106"/>
      <c r="ELX102" s="106"/>
      <c r="ELY102" s="106"/>
      <c r="ELZ102" s="106"/>
      <c r="EMA102" s="106"/>
      <c r="EMB102" s="106"/>
      <c r="EMC102" s="106"/>
      <c r="EMD102" s="106"/>
      <c r="EME102" s="106"/>
      <c r="EMF102" s="106"/>
      <c r="EMG102" s="106"/>
      <c r="EMH102" s="106"/>
      <c r="EMI102" s="106"/>
      <c r="EMJ102" s="106"/>
      <c r="EMK102" s="106"/>
      <c r="EML102" s="106"/>
      <c r="EMM102" s="106"/>
      <c r="EMN102" s="106"/>
      <c r="EMO102" s="106"/>
      <c r="EMP102" s="106"/>
      <c r="EMQ102" s="106"/>
      <c r="EMR102" s="106"/>
      <c r="EMS102" s="106"/>
      <c r="EMT102" s="106"/>
      <c r="EMU102" s="106"/>
      <c r="EMV102" s="106"/>
      <c r="EMW102" s="106"/>
      <c r="EMX102" s="106"/>
      <c r="EMY102" s="106"/>
      <c r="EMZ102" s="106"/>
      <c r="ENA102" s="106"/>
      <c r="ENB102" s="106"/>
      <c r="ENC102" s="106"/>
      <c r="END102" s="106"/>
      <c r="ENE102" s="106"/>
      <c r="ENF102" s="106"/>
      <c r="ENG102" s="106"/>
      <c r="ENH102" s="106"/>
      <c r="ENI102" s="106"/>
      <c r="ENJ102" s="106"/>
      <c r="ENK102" s="106"/>
      <c r="ENL102" s="106"/>
      <c r="ENM102" s="106"/>
      <c r="ENN102" s="106"/>
      <c r="ENO102" s="106"/>
      <c r="ENP102" s="106"/>
      <c r="ENQ102" s="106"/>
      <c r="ENR102" s="106"/>
      <c r="ENS102" s="106"/>
      <c r="ENT102" s="106"/>
      <c r="ENU102" s="106"/>
      <c r="ENV102" s="106"/>
      <c r="ENW102" s="106"/>
      <c r="ENX102" s="106"/>
      <c r="ENY102" s="106"/>
      <c r="ENZ102" s="106"/>
      <c r="EOA102" s="106"/>
      <c r="EOB102" s="106"/>
      <c r="EOC102" s="106"/>
      <c r="EOD102" s="106"/>
      <c r="EOE102" s="106"/>
      <c r="EOF102" s="106"/>
      <c r="EOG102" s="106"/>
      <c r="EOH102" s="106"/>
      <c r="EOI102" s="106"/>
      <c r="EOJ102" s="106"/>
      <c r="EOK102" s="106"/>
      <c r="EOL102" s="106"/>
      <c r="EOM102" s="106"/>
      <c r="EON102" s="106"/>
      <c r="EOO102" s="106"/>
      <c r="EOP102" s="106"/>
      <c r="EOQ102" s="106"/>
      <c r="EOR102" s="106"/>
      <c r="EOS102" s="106"/>
      <c r="EOT102" s="106"/>
      <c r="EOU102" s="106"/>
      <c r="EOV102" s="106"/>
      <c r="EOW102" s="106"/>
      <c r="EOX102" s="106"/>
      <c r="EOY102" s="106"/>
      <c r="EOZ102" s="106"/>
      <c r="EPA102" s="106"/>
      <c r="EPB102" s="106"/>
      <c r="EPC102" s="106"/>
      <c r="EPD102" s="106"/>
      <c r="EPE102" s="106"/>
      <c r="EPF102" s="106"/>
      <c r="EPG102" s="106"/>
      <c r="EPH102" s="106"/>
      <c r="EPI102" s="106"/>
      <c r="EPJ102" s="106"/>
      <c r="EPK102" s="106"/>
      <c r="EPL102" s="106"/>
      <c r="EPM102" s="106"/>
      <c r="EPN102" s="106"/>
      <c r="EPO102" s="106"/>
      <c r="EPP102" s="106"/>
      <c r="EPQ102" s="106"/>
      <c r="EPR102" s="106"/>
      <c r="EPS102" s="106"/>
      <c r="EPT102" s="106"/>
      <c r="EPU102" s="106"/>
      <c r="EPV102" s="106"/>
      <c r="EPW102" s="106"/>
      <c r="EPX102" s="106"/>
      <c r="EPY102" s="106"/>
      <c r="EPZ102" s="106"/>
      <c r="EQA102" s="106"/>
      <c r="EQB102" s="106"/>
      <c r="EQC102" s="106"/>
      <c r="EQD102" s="106"/>
      <c r="EQE102" s="106"/>
      <c r="EQF102" s="106"/>
      <c r="EQG102" s="106"/>
      <c r="EQH102" s="106"/>
      <c r="EQI102" s="106"/>
      <c r="EQJ102" s="106"/>
      <c r="EQK102" s="106"/>
      <c r="EQL102" s="106"/>
      <c r="EQM102" s="106"/>
      <c r="EQN102" s="106"/>
      <c r="EQO102" s="106"/>
      <c r="EQP102" s="106"/>
      <c r="EQQ102" s="106"/>
      <c r="EQR102" s="106"/>
      <c r="EQS102" s="106"/>
      <c r="EQT102" s="106"/>
      <c r="EQU102" s="106"/>
      <c r="EQV102" s="106"/>
      <c r="EQW102" s="106"/>
      <c r="EQX102" s="106"/>
      <c r="EQY102" s="106"/>
      <c r="EQZ102" s="106"/>
      <c r="ERA102" s="106"/>
      <c r="ERB102" s="106"/>
      <c r="ERC102" s="106"/>
      <c r="ERD102" s="106"/>
      <c r="ERE102" s="106"/>
      <c r="ERF102" s="106"/>
      <c r="ERG102" s="106"/>
      <c r="ERH102" s="106"/>
      <c r="ERI102" s="106"/>
      <c r="ERJ102" s="106"/>
      <c r="ERK102" s="106"/>
      <c r="ERL102" s="106"/>
      <c r="ERM102" s="106"/>
      <c r="ERN102" s="106"/>
      <c r="ERO102" s="106"/>
      <c r="ERP102" s="106"/>
      <c r="ERQ102" s="106"/>
      <c r="ERR102" s="106"/>
      <c r="ERS102" s="106"/>
      <c r="ERT102" s="106"/>
      <c r="ERU102" s="106"/>
      <c r="ERV102" s="106"/>
      <c r="ERW102" s="106"/>
      <c r="ERX102" s="106"/>
      <c r="ERY102" s="106"/>
      <c r="ERZ102" s="106"/>
      <c r="ESA102" s="106"/>
      <c r="ESB102" s="106"/>
      <c r="ESC102" s="106"/>
      <c r="ESD102" s="106"/>
      <c r="ESE102" s="106"/>
      <c r="ESF102" s="106"/>
      <c r="ESG102" s="106"/>
      <c r="ESH102" s="106"/>
      <c r="ESI102" s="106"/>
      <c r="ESJ102" s="106"/>
      <c r="ESK102" s="106"/>
      <c r="ESL102" s="106"/>
      <c r="ESM102" s="106"/>
      <c r="ESN102" s="106"/>
      <c r="ESO102" s="106"/>
      <c r="ESP102" s="106"/>
      <c r="ESQ102" s="106"/>
      <c r="ESR102" s="106"/>
      <c r="ESS102" s="106"/>
      <c r="EST102" s="106"/>
      <c r="ESU102" s="106"/>
      <c r="ESV102" s="106"/>
      <c r="ESW102" s="106"/>
      <c r="ESX102" s="106"/>
      <c r="ESY102" s="106"/>
      <c r="ESZ102" s="106"/>
      <c r="ETA102" s="106"/>
      <c r="ETB102" s="106"/>
      <c r="ETC102" s="106"/>
      <c r="ETD102" s="106"/>
      <c r="ETE102" s="106"/>
      <c r="ETF102" s="106"/>
      <c r="ETG102" s="106"/>
      <c r="ETH102" s="106"/>
      <c r="ETI102" s="106"/>
      <c r="ETJ102" s="106"/>
      <c r="ETK102" s="106"/>
      <c r="ETL102" s="106"/>
      <c r="ETM102" s="106"/>
      <c r="ETN102" s="106"/>
      <c r="ETO102" s="106"/>
      <c r="ETP102" s="106"/>
      <c r="ETQ102" s="106"/>
      <c r="ETR102" s="106"/>
      <c r="ETS102" s="106"/>
      <c r="ETT102" s="106"/>
      <c r="ETU102" s="106"/>
      <c r="ETV102" s="106"/>
      <c r="ETW102" s="106"/>
      <c r="ETX102" s="106"/>
      <c r="ETY102" s="106"/>
      <c r="ETZ102" s="106"/>
      <c r="EUA102" s="106"/>
      <c r="EUB102" s="106"/>
      <c r="EUC102" s="106"/>
      <c r="EUD102" s="106"/>
      <c r="EUE102" s="106"/>
      <c r="EUF102" s="106"/>
      <c r="EUG102" s="106"/>
      <c r="EUH102" s="106"/>
      <c r="EUI102" s="106"/>
      <c r="EUJ102" s="106"/>
      <c r="EUK102" s="106"/>
      <c r="EUL102" s="106"/>
      <c r="EUM102" s="106"/>
      <c r="EUN102" s="106"/>
      <c r="EUO102" s="106"/>
      <c r="EUP102" s="106"/>
      <c r="EUQ102" s="106"/>
      <c r="EUR102" s="106"/>
      <c r="EUS102" s="106"/>
      <c r="EUT102" s="106"/>
      <c r="EUU102" s="106"/>
      <c r="EUV102" s="106"/>
      <c r="EUW102" s="106"/>
      <c r="EUX102" s="106"/>
      <c r="EUY102" s="106"/>
      <c r="EUZ102" s="106"/>
      <c r="EVA102" s="106"/>
      <c r="EVB102" s="106"/>
      <c r="EVC102" s="106"/>
      <c r="EVD102" s="106"/>
      <c r="EVE102" s="106"/>
      <c r="EVF102" s="106"/>
      <c r="EVG102" s="106"/>
      <c r="EVH102" s="106"/>
      <c r="EVI102" s="106"/>
      <c r="EVJ102" s="106"/>
      <c r="EVK102" s="106"/>
      <c r="EVL102" s="106"/>
      <c r="EVM102" s="106"/>
      <c r="EVN102" s="106"/>
      <c r="EVO102" s="106"/>
      <c r="EVP102" s="106"/>
      <c r="EVQ102" s="106"/>
      <c r="EVR102" s="106"/>
      <c r="EVS102" s="106"/>
      <c r="EVT102" s="106"/>
      <c r="EVU102" s="106"/>
      <c r="EVV102" s="106"/>
      <c r="EVW102" s="106"/>
      <c r="EVX102" s="106"/>
      <c r="EVY102" s="106"/>
      <c r="EVZ102" s="106"/>
      <c r="EWA102" s="106"/>
      <c r="EWB102" s="106"/>
      <c r="EWC102" s="106"/>
      <c r="EWD102" s="106"/>
      <c r="EWE102" s="106"/>
      <c r="EWF102" s="106"/>
      <c r="EWG102" s="106"/>
      <c r="EWH102" s="106"/>
      <c r="EWI102" s="106"/>
      <c r="EWJ102" s="106"/>
      <c r="EWK102" s="106"/>
      <c r="EWL102" s="106"/>
      <c r="EWM102" s="106"/>
      <c r="EWN102" s="106"/>
      <c r="EWO102" s="106"/>
      <c r="EWP102" s="106"/>
      <c r="EWQ102" s="106"/>
      <c r="EWR102" s="106"/>
      <c r="EWS102" s="106"/>
      <c r="EWT102" s="106"/>
      <c r="EWU102" s="106"/>
      <c r="EWV102" s="106"/>
      <c r="EWW102" s="106"/>
      <c r="EWX102" s="106"/>
      <c r="EWY102" s="106"/>
      <c r="EWZ102" s="106"/>
      <c r="EXA102" s="106"/>
      <c r="EXB102" s="106"/>
      <c r="EXC102" s="106"/>
      <c r="EXD102" s="106"/>
      <c r="EXE102" s="106"/>
      <c r="EXF102" s="106"/>
      <c r="EXG102" s="106"/>
      <c r="EXH102" s="106"/>
      <c r="EXI102" s="106"/>
      <c r="EXJ102" s="106"/>
      <c r="EXK102" s="106"/>
      <c r="EXL102" s="106"/>
      <c r="EXM102" s="106"/>
      <c r="EXN102" s="106"/>
      <c r="EXO102" s="106"/>
      <c r="EXP102" s="106"/>
      <c r="EXQ102" s="106"/>
      <c r="EXR102" s="106"/>
      <c r="EXS102" s="106"/>
      <c r="EXT102" s="106"/>
      <c r="EXU102" s="106"/>
      <c r="EXV102" s="106"/>
      <c r="EXW102" s="106"/>
      <c r="EXX102" s="106"/>
      <c r="EXY102" s="106"/>
      <c r="EXZ102" s="106"/>
      <c r="EYA102" s="106"/>
      <c r="EYB102" s="106"/>
      <c r="EYC102" s="106"/>
      <c r="EYD102" s="106"/>
      <c r="EYE102" s="106"/>
      <c r="EYF102" s="106"/>
      <c r="EYG102" s="106"/>
      <c r="EYH102" s="106"/>
      <c r="EYI102" s="106"/>
      <c r="EYJ102" s="106"/>
      <c r="EYK102" s="106"/>
      <c r="EYL102" s="106"/>
      <c r="EYM102" s="106"/>
      <c r="EYN102" s="106"/>
      <c r="EYO102" s="106"/>
      <c r="EYP102" s="106"/>
      <c r="EYQ102" s="106"/>
      <c r="EYR102" s="106"/>
      <c r="EYS102" s="106"/>
      <c r="EYT102" s="106"/>
      <c r="EYU102" s="106"/>
      <c r="EYV102" s="106"/>
      <c r="EYW102" s="106"/>
      <c r="EYX102" s="106"/>
      <c r="EYY102" s="106"/>
      <c r="EYZ102" s="106"/>
      <c r="EZA102" s="106"/>
      <c r="EZB102" s="106"/>
      <c r="EZC102" s="106"/>
      <c r="EZD102" s="106"/>
      <c r="EZE102" s="106"/>
      <c r="EZF102" s="106"/>
      <c r="EZG102" s="106"/>
      <c r="EZH102" s="106"/>
      <c r="EZI102" s="106"/>
      <c r="EZJ102" s="106"/>
      <c r="EZK102" s="106"/>
      <c r="EZL102" s="106"/>
      <c r="EZM102" s="106"/>
      <c r="EZN102" s="106"/>
      <c r="EZO102" s="106"/>
      <c r="EZP102" s="106"/>
      <c r="EZQ102" s="106"/>
      <c r="EZR102" s="106"/>
      <c r="EZS102" s="106"/>
      <c r="EZT102" s="106"/>
      <c r="EZU102" s="106"/>
      <c r="EZV102" s="106"/>
      <c r="EZW102" s="106"/>
      <c r="EZX102" s="106"/>
      <c r="EZY102" s="106"/>
      <c r="EZZ102" s="106"/>
      <c r="FAA102" s="106"/>
      <c r="FAB102" s="106"/>
      <c r="FAC102" s="106"/>
      <c r="FAD102" s="106"/>
      <c r="FAE102" s="106"/>
      <c r="FAF102" s="106"/>
      <c r="FAG102" s="106"/>
      <c r="FAH102" s="106"/>
      <c r="FAI102" s="106"/>
      <c r="FAJ102" s="106"/>
      <c r="FAK102" s="106"/>
      <c r="FAL102" s="106"/>
      <c r="FAM102" s="106"/>
      <c r="FAN102" s="106"/>
      <c r="FAO102" s="106"/>
      <c r="FAP102" s="106"/>
      <c r="FAQ102" s="106"/>
      <c r="FAR102" s="106"/>
      <c r="FAS102" s="106"/>
      <c r="FAT102" s="106"/>
      <c r="FAU102" s="106"/>
      <c r="FAV102" s="106"/>
      <c r="FAW102" s="106"/>
      <c r="FAX102" s="106"/>
      <c r="FAY102" s="106"/>
      <c r="FAZ102" s="106"/>
      <c r="FBA102" s="106"/>
      <c r="FBB102" s="106"/>
      <c r="FBC102" s="106"/>
      <c r="FBD102" s="106"/>
      <c r="FBE102" s="106"/>
      <c r="FBF102" s="106"/>
      <c r="FBG102" s="106"/>
      <c r="FBH102" s="106"/>
      <c r="FBI102" s="106"/>
      <c r="FBJ102" s="106"/>
      <c r="FBK102" s="106"/>
      <c r="FBL102" s="106"/>
      <c r="FBM102" s="106"/>
      <c r="FBN102" s="106"/>
      <c r="FBO102" s="106"/>
      <c r="FBP102" s="106"/>
      <c r="FBQ102" s="106"/>
      <c r="FBR102" s="106"/>
      <c r="FBS102" s="106"/>
      <c r="FBT102" s="106"/>
      <c r="FBU102" s="106"/>
      <c r="FBV102" s="106"/>
      <c r="FBW102" s="106"/>
      <c r="FBX102" s="106"/>
      <c r="FBY102" s="106"/>
      <c r="FBZ102" s="106"/>
      <c r="FCA102" s="106"/>
      <c r="FCB102" s="106"/>
      <c r="FCC102" s="106"/>
      <c r="FCD102" s="106"/>
      <c r="FCE102" s="106"/>
      <c r="FCF102" s="106"/>
      <c r="FCG102" s="106"/>
      <c r="FCH102" s="106"/>
      <c r="FCI102" s="106"/>
      <c r="FCJ102" s="106"/>
      <c r="FCK102" s="106"/>
      <c r="FCL102" s="106"/>
      <c r="FCM102" s="106"/>
      <c r="FCN102" s="106"/>
      <c r="FCO102" s="106"/>
      <c r="FCP102" s="106"/>
      <c r="FCQ102" s="106"/>
      <c r="FCR102" s="106"/>
      <c r="FCS102" s="106"/>
      <c r="FCT102" s="106"/>
      <c r="FCU102" s="106"/>
      <c r="FCV102" s="106"/>
      <c r="FCW102" s="106"/>
      <c r="FCX102" s="106"/>
      <c r="FCY102" s="106"/>
      <c r="FCZ102" s="106"/>
      <c r="FDA102" s="106"/>
      <c r="FDB102" s="106"/>
      <c r="FDC102" s="106"/>
      <c r="FDD102" s="106"/>
      <c r="FDE102" s="106"/>
      <c r="FDF102" s="106"/>
      <c r="FDG102" s="106"/>
      <c r="FDH102" s="106"/>
      <c r="FDI102" s="106"/>
      <c r="FDJ102" s="106"/>
      <c r="FDK102" s="106"/>
      <c r="FDL102" s="106"/>
      <c r="FDM102" s="106"/>
      <c r="FDN102" s="106"/>
      <c r="FDO102" s="106"/>
      <c r="FDP102" s="106"/>
      <c r="FDQ102" s="106"/>
      <c r="FDR102" s="106"/>
      <c r="FDS102" s="106"/>
      <c r="FDT102" s="106"/>
      <c r="FDU102" s="106"/>
      <c r="FDV102" s="106"/>
      <c r="FDW102" s="106"/>
      <c r="FDX102" s="106"/>
      <c r="FDY102" s="106"/>
      <c r="FDZ102" s="106"/>
      <c r="FEA102" s="106"/>
      <c r="FEB102" s="106"/>
      <c r="FEC102" s="106"/>
      <c r="FED102" s="106"/>
      <c r="FEE102" s="106"/>
      <c r="FEF102" s="106"/>
      <c r="FEG102" s="106"/>
      <c r="FEH102" s="106"/>
      <c r="FEI102" s="106"/>
      <c r="FEJ102" s="106"/>
      <c r="FEK102" s="106"/>
      <c r="FEL102" s="106"/>
      <c r="FEM102" s="106"/>
      <c r="FEN102" s="106"/>
      <c r="FEO102" s="106"/>
      <c r="FEP102" s="106"/>
      <c r="FEQ102" s="106"/>
      <c r="FER102" s="106"/>
      <c r="FES102" s="106"/>
      <c r="FET102" s="106"/>
      <c r="FEU102" s="106"/>
      <c r="FEV102" s="106"/>
      <c r="FEW102" s="106"/>
      <c r="FEX102" s="106"/>
      <c r="FEY102" s="106"/>
      <c r="FEZ102" s="106"/>
      <c r="FFA102" s="106"/>
      <c r="FFB102" s="106"/>
      <c r="FFC102" s="106"/>
      <c r="FFD102" s="106"/>
      <c r="FFE102" s="106"/>
      <c r="FFF102" s="106"/>
      <c r="FFG102" s="106"/>
      <c r="FFH102" s="106"/>
      <c r="FFI102" s="106"/>
      <c r="FFJ102" s="106"/>
      <c r="FFK102" s="106"/>
      <c r="FFL102" s="106"/>
      <c r="FFM102" s="106"/>
      <c r="FFN102" s="106"/>
      <c r="FFO102" s="106"/>
      <c r="FFP102" s="106"/>
      <c r="FFQ102" s="106"/>
      <c r="FFR102" s="106"/>
      <c r="FFS102" s="106"/>
      <c r="FFT102" s="106"/>
      <c r="FFU102" s="106"/>
      <c r="FFV102" s="106"/>
      <c r="FFW102" s="106"/>
      <c r="FFX102" s="106"/>
      <c r="FFY102" s="106"/>
      <c r="FFZ102" s="106"/>
      <c r="FGA102" s="106"/>
      <c r="FGB102" s="106"/>
      <c r="FGC102" s="106"/>
      <c r="FGD102" s="106"/>
      <c r="FGE102" s="106"/>
      <c r="FGF102" s="106"/>
      <c r="FGG102" s="106"/>
      <c r="FGH102" s="106"/>
      <c r="FGI102" s="106"/>
      <c r="FGJ102" s="106"/>
      <c r="FGK102" s="106"/>
      <c r="FGL102" s="106"/>
      <c r="FGM102" s="106"/>
      <c r="FGN102" s="106"/>
      <c r="FGO102" s="106"/>
      <c r="FGP102" s="106"/>
      <c r="FGQ102" s="106"/>
      <c r="FGR102" s="106"/>
      <c r="FGS102" s="106"/>
      <c r="FGT102" s="106"/>
      <c r="FGU102" s="106"/>
      <c r="FGV102" s="106"/>
      <c r="FGW102" s="106"/>
      <c r="FGX102" s="106"/>
      <c r="FGY102" s="106"/>
      <c r="FGZ102" s="106"/>
      <c r="FHA102" s="106"/>
      <c r="FHB102" s="106"/>
      <c r="FHC102" s="106"/>
      <c r="FHD102" s="106"/>
      <c r="FHE102" s="106"/>
      <c r="FHF102" s="106"/>
      <c r="FHG102" s="106"/>
      <c r="FHH102" s="106"/>
      <c r="FHI102" s="106"/>
      <c r="FHJ102" s="106"/>
      <c r="FHK102" s="106"/>
      <c r="FHL102" s="106"/>
      <c r="FHM102" s="106"/>
      <c r="FHN102" s="106"/>
      <c r="FHO102" s="106"/>
      <c r="FHP102" s="106"/>
      <c r="FHQ102" s="106"/>
      <c r="FHR102" s="106"/>
      <c r="FHS102" s="106"/>
      <c r="FHT102" s="106"/>
      <c r="FHU102" s="106"/>
      <c r="FHV102" s="106"/>
      <c r="FHW102" s="106"/>
      <c r="FHX102" s="106"/>
      <c r="FHY102" s="106"/>
      <c r="FHZ102" s="106"/>
      <c r="FIA102" s="106"/>
      <c r="FIB102" s="106"/>
      <c r="FIC102" s="106"/>
      <c r="FID102" s="106"/>
      <c r="FIE102" s="106"/>
      <c r="FIF102" s="106"/>
      <c r="FIG102" s="106"/>
      <c r="FIH102" s="106"/>
      <c r="FII102" s="106"/>
      <c r="FIJ102" s="106"/>
      <c r="FIK102" s="106"/>
      <c r="FIL102" s="106"/>
      <c r="FIM102" s="106"/>
      <c r="FIN102" s="106"/>
      <c r="FIO102" s="106"/>
      <c r="FIP102" s="106"/>
      <c r="FIQ102" s="106"/>
      <c r="FIR102" s="106"/>
      <c r="FIS102" s="106"/>
      <c r="FIT102" s="106"/>
      <c r="FIU102" s="106"/>
      <c r="FIV102" s="106"/>
      <c r="FIW102" s="106"/>
      <c r="FIX102" s="106"/>
      <c r="FIY102" s="106"/>
      <c r="FIZ102" s="106"/>
      <c r="FJA102" s="106"/>
      <c r="FJB102" s="106"/>
      <c r="FJC102" s="106"/>
      <c r="FJD102" s="106"/>
      <c r="FJE102" s="106"/>
      <c r="FJF102" s="106"/>
      <c r="FJG102" s="106"/>
      <c r="FJH102" s="106"/>
      <c r="FJI102" s="106"/>
      <c r="FJJ102" s="106"/>
      <c r="FJK102" s="106"/>
      <c r="FJL102" s="106"/>
      <c r="FJM102" s="106"/>
      <c r="FJN102" s="106"/>
      <c r="FJO102" s="106"/>
      <c r="FJP102" s="106"/>
      <c r="FJQ102" s="106"/>
      <c r="FJR102" s="106"/>
      <c r="FJS102" s="106"/>
      <c r="FJT102" s="106"/>
      <c r="FJU102" s="106"/>
      <c r="FJV102" s="106"/>
      <c r="FJW102" s="106"/>
      <c r="FJX102" s="106"/>
      <c r="FJY102" s="106"/>
      <c r="FJZ102" s="106"/>
      <c r="FKA102" s="106"/>
      <c r="FKB102" s="106"/>
      <c r="FKC102" s="106"/>
      <c r="FKD102" s="106"/>
      <c r="FKE102" s="106"/>
      <c r="FKF102" s="106"/>
      <c r="FKG102" s="106"/>
      <c r="FKH102" s="106"/>
      <c r="FKI102" s="106"/>
      <c r="FKJ102" s="106"/>
      <c r="FKK102" s="106"/>
      <c r="FKL102" s="106"/>
      <c r="FKM102" s="106"/>
      <c r="FKN102" s="106"/>
      <c r="FKO102" s="106"/>
      <c r="FKP102" s="106"/>
      <c r="FKQ102" s="106"/>
      <c r="FKR102" s="106"/>
      <c r="FKS102" s="106"/>
      <c r="FKT102" s="106"/>
      <c r="FKU102" s="106"/>
      <c r="FKV102" s="106"/>
      <c r="FKW102" s="106"/>
      <c r="FKX102" s="106"/>
      <c r="FKY102" s="106"/>
      <c r="FKZ102" s="106"/>
      <c r="FLA102" s="106"/>
      <c r="FLB102" s="106"/>
      <c r="FLC102" s="106"/>
      <c r="FLD102" s="106"/>
      <c r="FLE102" s="106"/>
      <c r="FLF102" s="106"/>
      <c r="FLG102" s="106"/>
      <c r="FLH102" s="106"/>
      <c r="FLI102" s="106"/>
      <c r="FLJ102" s="106"/>
      <c r="FLK102" s="106"/>
      <c r="FLL102" s="106"/>
      <c r="FLM102" s="106"/>
      <c r="FLN102" s="106"/>
      <c r="FLO102" s="106"/>
      <c r="FLP102" s="106"/>
      <c r="FLQ102" s="106"/>
      <c r="FLR102" s="106"/>
      <c r="FLS102" s="106"/>
      <c r="FLT102" s="106"/>
      <c r="FLU102" s="106"/>
      <c r="FLV102" s="106"/>
      <c r="FLW102" s="106"/>
      <c r="FLX102" s="106"/>
      <c r="FLY102" s="106"/>
      <c r="FLZ102" s="106"/>
      <c r="FMA102" s="106"/>
      <c r="FMB102" s="106"/>
      <c r="FMC102" s="106"/>
      <c r="FMD102" s="106"/>
      <c r="FME102" s="106"/>
      <c r="FMF102" s="106"/>
      <c r="FMG102" s="106"/>
      <c r="FMH102" s="106"/>
      <c r="FMI102" s="106"/>
      <c r="FMJ102" s="106"/>
      <c r="FMK102" s="106"/>
      <c r="FML102" s="106"/>
      <c r="FMM102" s="106"/>
      <c r="FMN102" s="106"/>
      <c r="FMO102" s="106"/>
      <c r="FMP102" s="106"/>
      <c r="FMQ102" s="106"/>
      <c r="FMR102" s="106"/>
      <c r="FMS102" s="106"/>
      <c r="FMT102" s="106"/>
      <c r="FMU102" s="106"/>
      <c r="FMV102" s="106"/>
      <c r="FMW102" s="106"/>
      <c r="FMX102" s="106"/>
      <c r="FMY102" s="106"/>
      <c r="FMZ102" s="106"/>
      <c r="FNA102" s="106"/>
      <c r="FNB102" s="106"/>
      <c r="FNC102" s="106"/>
      <c r="FND102" s="106"/>
      <c r="FNE102" s="106"/>
      <c r="FNF102" s="106"/>
      <c r="FNG102" s="106"/>
      <c r="FNH102" s="106"/>
      <c r="FNI102" s="106"/>
      <c r="FNJ102" s="106"/>
      <c r="FNK102" s="106"/>
      <c r="FNL102" s="106"/>
      <c r="FNM102" s="106"/>
      <c r="FNN102" s="106"/>
      <c r="FNO102" s="106"/>
      <c r="FNP102" s="106"/>
      <c r="FNQ102" s="106"/>
      <c r="FNR102" s="106"/>
      <c r="FNS102" s="106"/>
      <c r="FNT102" s="106"/>
      <c r="FNU102" s="106"/>
      <c r="FNV102" s="106"/>
      <c r="FNW102" s="106"/>
      <c r="FNX102" s="106"/>
      <c r="FNY102" s="106"/>
      <c r="FNZ102" s="106"/>
      <c r="FOA102" s="106"/>
      <c r="FOB102" s="106"/>
      <c r="FOC102" s="106"/>
      <c r="FOD102" s="106"/>
      <c r="FOE102" s="106"/>
      <c r="FOF102" s="106"/>
      <c r="FOG102" s="106"/>
      <c r="FOH102" s="106"/>
      <c r="FOI102" s="106"/>
      <c r="FOJ102" s="106"/>
      <c r="FOK102" s="106"/>
      <c r="FOL102" s="106"/>
      <c r="FOM102" s="106"/>
      <c r="FON102" s="106"/>
      <c r="FOO102" s="106"/>
      <c r="FOP102" s="106"/>
      <c r="FOQ102" s="106"/>
      <c r="FOR102" s="106"/>
      <c r="FOS102" s="106"/>
      <c r="FOT102" s="106"/>
      <c r="FOU102" s="106"/>
      <c r="FOV102" s="106"/>
      <c r="FOW102" s="106"/>
      <c r="FOX102" s="106"/>
      <c r="FOY102" s="106"/>
      <c r="FOZ102" s="106"/>
      <c r="FPA102" s="106"/>
      <c r="FPB102" s="106"/>
      <c r="FPC102" s="106"/>
      <c r="FPD102" s="106"/>
      <c r="FPE102" s="106"/>
      <c r="FPF102" s="106"/>
      <c r="FPG102" s="106"/>
      <c r="FPH102" s="106"/>
      <c r="FPI102" s="106"/>
      <c r="FPJ102" s="106"/>
      <c r="FPK102" s="106"/>
      <c r="FPL102" s="106"/>
      <c r="FPM102" s="106"/>
      <c r="FPN102" s="106"/>
      <c r="FPO102" s="106"/>
      <c r="FPP102" s="106"/>
      <c r="FPQ102" s="106"/>
      <c r="FPR102" s="106"/>
      <c r="FPS102" s="106"/>
      <c r="FPT102" s="106"/>
      <c r="FPU102" s="106"/>
      <c r="FPV102" s="106"/>
      <c r="FPW102" s="106"/>
      <c r="FPX102" s="106"/>
      <c r="FPY102" s="106"/>
      <c r="FPZ102" s="106"/>
      <c r="FQA102" s="106"/>
      <c r="FQB102" s="106"/>
      <c r="FQC102" s="106"/>
      <c r="FQD102" s="106"/>
      <c r="FQE102" s="106"/>
      <c r="FQF102" s="106"/>
      <c r="FQG102" s="106"/>
      <c r="FQH102" s="106"/>
      <c r="FQI102" s="106"/>
      <c r="FQJ102" s="106"/>
      <c r="FQK102" s="106"/>
      <c r="FQL102" s="106"/>
      <c r="FQM102" s="106"/>
      <c r="FQN102" s="106"/>
      <c r="FQO102" s="106"/>
      <c r="FQP102" s="106"/>
      <c r="FQQ102" s="106"/>
      <c r="FQR102" s="106"/>
      <c r="FQS102" s="106"/>
      <c r="FQT102" s="106"/>
      <c r="FQU102" s="106"/>
      <c r="FQV102" s="106"/>
      <c r="FQW102" s="106"/>
      <c r="FQX102" s="106"/>
      <c r="FQY102" s="106"/>
      <c r="FQZ102" s="106"/>
      <c r="FRA102" s="106"/>
      <c r="FRB102" s="106"/>
      <c r="FRC102" s="106"/>
      <c r="FRD102" s="106"/>
      <c r="FRE102" s="106"/>
      <c r="FRF102" s="106"/>
      <c r="FRG102" s="106"/>
      <c r="FRH102" s="106"/>
      <c r="FRI102" s="106"/>
      <c r="FRJ102" s="106"/>
      <c r="FRK102" s="106"/>
      <c r="FRL102" s="106"/>
      <c r="FRM102" s="106"/>
      <c r="FRN102" s="106"/>
      <c r="FRO102" s="106"/>
      <c r="FRP102" s="106"/>
      <c r="FRQ102" s="106"/>
      <c r="FRR102" s="106"/>
      <c r="FRS102" s="106"/>
      <c r="FRT102" s="106"/>
      <c r="FRU102" s="106"/>
      <c r="FRV102" s="106"/>
      <c r="FRW102" s="106"/>
      <c r="FRX102" s="106"/>
      <c r="FRY102" s="106"/>
      <c r="FRZ102" s="106"/>
      <c r="FSA102" s="106"/>
      <c r="FSB102" s="106"/>
      <c r="FSC102" s="106"/>
      <c r="FSD102" s="106"/>
      <c r="FSE102" s="106"/>
      <c r="FSF102" s="106"/>
      <c r="FSG102" s="106"/>
      <c r="FSH102" s="106"/>
      <c r="FSI102" s="106"/>
      <c r="FSJ102" s="106"/>
      <c r="FSK102" s="106"/>
      <c r="FSL102" s="106"/>
      <c r="FSM102" s="106"/>
      <c r="FSN102" s="106"/>
      <c r="FSO102" s="106"/>
      <c r="FSP102" s="106"/>
      <c r="FSQ102" s="106"/>
      <c r="FSR102" s="106"/>
      <c r="FSS102" s="106"/>
      <c r="FST102" s="106"/>
      <c r="FSU102" s="106"/>
      <c r="FSV102" s="106"/>
      <c r="FSW102" s="106"/>
      <c r="FSX102" s="106"/>
      <c r="FSY102" s="106"/>
      <c r="FSZ102" s="106"/>
      <c r="FTA102" s="106"/>
      <c r="FTB102" s="106"/>
      <c r="FTC102" s="106"/>
      <c r="FTD102" s="106"/>
      <c r="FTE102" s="106"/>
      <c r="FTF102" s="106"/>
      <c r="FTG102" s="106"/>
      <c r="FTH102" s="106"/>
      <c r="FTI102" s="106"/>
      <c r="FTJ102" s="106"/>
      <c r="FTK102" s="106"/>
      <c r="FTL102" s="106"/>
      <c r="FTM102" s="106"/>
      <c r="FTN102" s="106"/>
      <c r="FTO102" s="106"/>
      <c r="FTP102" s="106"/>
      <c r="FTQ102" s="106"/>
      <c r="FTR102" s="106"/>
      <c r="FTS102" s="106"/>
      <c r="FTT102" s="106"/>
      <c r="FTU102" s="106"/>
      <c r="FTV102" s="106"/>
      <c r="FTW102" s="106"/>
      <c r="FTX102" s="106"/>
      <c r="FTY102" s="106"/>
      <c r="FTZ102" s="106"/>
      <c r="FUA102" s="106"/>
      <c r="FUB102" s="106"/>
      <c r="FUC102" s="106"/>
      <c r="FUD102" s="106"/>
      <c r="FUE102" s="106"/>
      <c r="FUF102" s="106"/>
      <c r="FUG102" s="106"/>
      <c r="FUH102" s="106"/>
      <c r="FUI102" s="106"/>
      <c r="FUJ102" s="106"/>
      <c r="FUK102" s="106"/>
      <c r="FUL102" s="106"/>
      <c r="FUM102" s="106"/>
      <c r="FUN102" s="106"/>
      <c r="FUO102" s="106"/>
      <c r="FUP102" s="106"/>
      <c r="FUQ102" s="106"/>
      <c r="FUR102" s="106"/>
      <c r="FUS102" s="106"/>
      <c r="FUT102" s="106"/>
      <c r="FUU102" s="106"/>
      <c r="FUV102" s="106"/>
      <c r="FUW102" s="106"/>
      <c r="FUX102" s="106"/>
      <c r="FUY102" s="106"/>
      <c r="FUZ102" s="106"/>
      <c r="FVA102" s="106"/>
      <c r="FVB102" s="106"/>
      <c r="FVC102" s="106"/>
      <c r="FVD102" s="106"/>
      <c r="FVE102" s="106"/>
      <c r="FVF102" s="106"/>
      <c r="FVG102" s="106"/>
      <c r="FVH102" s="106"/>
      <c r="FVI102" s="106"/>
      <c r="FVJ102" s="106"/>
      <c r="FVK102" s="106"/>
      <c r="FVL102" s="106"/>
      <c r="FVM102" s="106"/>
      <c r="FVN102" s="106"/>
      <c r="FVO102" s="106"/>
      <c r="FVP102" s="106"/>
      <c r="FVQ102" s="106"/>
      <c r="FVR102" s="106"/>
      <c r="FVS102" s="106"/>
      <c r="FVT102" s="106"/>
      <c r="FVU102" s="106"/>
      <c r="FVV102" s="106"/>
      <c r="FVW102" s="106"/>
      <c r="FVX102" s="106"/>
      <c r="FVY102" s="106"/>
      <c r="FVZ102" s="106"/>
      <c r="FWA102" s="106"/>
      <c r="FWB102" s="106"/>
      <c r="FWC102" s="106"/>
      <c r="FWD102" s="106"/>
      <c r="FWE102" s="106"/>
      <c r="FWF102" s="106"/>
      <c r="FWG102" s="106"/>
      <c r="FWH102" s="106"/>
      <c r="FWI102" s="106"/>
      <c r="FWJ102" s="106"/>
      <c r="FWK102" s="106"/>
      <c r="FWL102" s="106"/>
      <c r="FWM102" s="106"/>
      <c r="FWN102" s="106"/>
      <c r="FWO102" s="106"/>
      <c r="FWP102" s="106"/>
      <c r="FWQ102" s="106"/>
      <c r="FWR102" s="106"/>
      <c r="FWS102" s="106"/>
      <c r="FWT102" s="106"/>
      <c r="FWU102" s="106"/>
      <c r="FWV102" s="106"/>
      <c r="FWW102" s="106"/>
      <c r="FWX102" s="106"/>
      <c r="FWY102" s="106"/>
      <c r="FWZ102" s="106"/>
      <c r="FXA102" s="106"/>
      <c r="FXB102" s="106"/>
      <c r="FXC102" s="106"/>
      <c r="FXD102" s="106"/>
      <c r="FXE102" s="106"/>
      <c r="FXF102" s="106"/>
      <c r="FXG102" s="106"/>
      <c r="FXH102" s="106"/>
      <c r="FXI102" s="106"/>
      <c r="FXJ102" s="106"/>
      <c r="FXK102" s="106"/>
      <c r="FXL102" s="106"/>
      <c r="FXM102" s="106"/>
      <c r="FXN102" s="106"/>
      <c r="FXO102" s="106"/>
      <c r="FXP102" s="106"/>
      <c r="FXQ102" s="106"/>
      <c r="FXR102" s="106"/>
      <c r="FXS102" s="106"/>
      <c r="FXT102" s="106"/>
      <c r="FXU102" s="106"/>
      <c r="FXV102" s="106"/>
      <c r="FXW102" s="106"/>
      <c r="FXX102" s="106"/>
      <c r="FXY102" s="106"/>
      <c r="FXZ102" s="106"/>
      <c r="FYA102" s="106"/>
      <c r="FYB102" s="106"/>
      <c r="FYC102" s="106"/>
      <c r="FYD102" s="106"/>
      <c r="FYE102" s="106"/>
      <c r="FYF102" s="106"/>
      <c r="FYG102" s="106"/>
      <c r="FYH102" s="106"/>
      <c r="FYI102" s="106"/>
      <c r="FYJ102" s="106"/>
      <c r="FYK102" s="106"/>
      <c r="FYL102" s="106"/>
      <c r="FYM102" s="106"/>
      <c r="FYN102" s="106"/>
      <c r="FYO102" s="106"/>
      <c r="FYP102" s="106"/>
      <c r="FYQ102" s="106"/>
      <c r="FYR102" s="106"/>
      <c r="FYS102" s="106"/>
      <c r="FYT102" s="106"/>
      <c r="FYU102" s="106"/>
      <c r="FYV102" s="106"/>
      <c r="FYW102" s="106"/>
      <c r="FYX102" s="106"/>
      <c r="FYY102" s="106"/>
      <c r="FYZ102" s="106"/>
      <c r="FZA102" s="106"/>
      <c r="FZB102" s="106"/>
      <c r="FZC102" s="106"/>
      <c r="FZD102" s="106"/>
      <c r="FZE102" s="106"/>
      <c r="FZF102" s="106"/>
      <c r="FZG102" s="106"/>
      <c r="FZH102" s="106"/>
      <c r="FZI102" s="106"/>
      <c r="FZJ102" s="106"/>
      <c r="FZK102" s="106"/>
      <c r="FZL102" s="106"/>
      <c r="FZM102" s="106"/>
      <c r="FZN102" s="106"/>
      <c r="FZO102" s="106"/>
      <c r="FZP102" s="106"/>
      <c r="FZQ102" s="106"/>
      <c r="FZR102" s="106"/>
      <c r="FZS102" s="106"/>
      <c r="FZT102" s="106"/>
      <c r="FZU102" s="106"/>
      <c r="FZV102" s="106"/>
      <c r="FZW102" s="106"/>
      <c r="FZX102" s="106"/>
      <c r="FZY102" s="106"/>
      <c r="FZZ102" s="106"/>
      <c r="GAA102" s="106"/>
      <c r="GAB102" s="106"/>
      <c r="GAC102" s="106"/>
      <c r="GAD102" s="106"/>
      <c r="GAE102" s="106"/>
      <c r="GAF102" s="106"/>
      <c r="GAG102" s="106"/>
      <c r="GAH102" s="106"/>
      <c r="GAI102" s="106"/>
      <c r="GAJ102" s="106"/>
      <c r="GAK102" s="106"/>
      <c r="GAL102" s="106"/>
      <c r="GAM102" s="106"/>
      <c r="GAN102" s="106"/>
      <c r="GAO102" s="106"/>
      <c r="GAP102" s="106"/>
      <c r="GAQ102" s="106"/>
      <c r="GAR102" s="106"/>
      <c r="GAS102" s="106"/>
      <c r="GAT102" s="106"/>
      <c r="GAU102" s="106"/>
      <c r="GAV102" s="106"/>
      <c r="GAW102" s="106"/>
      <c r="GAX102" s="106"/>
      <c r="GAY102" s="106"/>
      <c r="GAZ102" s="106"/>
      <c r="GBA102" s="106"/>
      <c r="GBB102" s="106"/>
      <c r="GBC102" s="106"/>
      <c r="GBD102" s="106"/>
      <c r="GBE102" s="106"/>
      <c r="GBF102" s="106"/>
      <c r="GBG102" s="106"/>
      <c r="GBH102" s="106"/>
      <c r="GBI102" s="106"/>
      <c r="GBJ102" s="106"/>
      <c r="GBK102" s="106"/>
      <c r="GBL102" s="106"/>
      <c r="GBM102" s="106"/>
      <c r="GBN102" s="106"/>
      <c r="GBO102" s="106"/>
      <c r="GBP102" s="106"/>
      <c r="GBQ102" s="106"/>
      <c r="GBR102" s="106"/>
      <c r="GBS102" s="106"/>
      <c r="GBT102" s="106"/>
      <c r="GBU102" s="106"/>
      <c r="GBV102" s="106"/>
      <c r="GBW102" s="106"/>
      <c r="GBX102" s="106"/>
      <c r="GBY102" s="106"/>
      <c r="GBZ102" s="106"/>
      <c r="GCA102" s="106"/>
      <c r="GCB102" s="106"/>
      <c r="GCC102" s="106"/>
      <c r="GCD102" s="106"/>
      <c r="GCE102" s="106"/>
      <c r="GCF102" s="106"/>
      <c r="GCG102" s="106"/>
      <c r="GCH102" s="106"/>
      <c r="GCI102" s="106"/>
      <c r="GCJ102" s="106"/>
      <c r="GCK102" s="106"/>
      <c r="GCL102" s="106"/>
      <c r="GCM102" s="106"/>
      <c r="GCN102" s="106"/>
      <c r="GCO102" s="106"/>
      <c r="GCP102" s="106"/>
      <c r="GCQ102" s="106"/>
      <c r="GCR102" s="106"/>
      <c r="GCS102" s="106"/>
      <c r="GCT102" s="106"/>
      <c r="GCU102" s="106"/>
      <c r="GCV102" s="106"/>
      <c r="GCW102" s="106"/>
      <c r="GCX102" s="106"/>
      <c r="GCY102" s="106"/>
      <c r="GCZ102" s="106"/>
      <c r="GDA102" s="106"/>
      <c r="GDB102" s="106"/>
      <c r="GDC102" s="106"/>
      <c r="GDD102" s="106"/>
      <c r="GDE102" s="106"/>
      <c r="GDF102" s="106"/>
      <c r="GDG102" s="106"/>
      <c r="GDH102" s="106"/>
      <c r="GDI102" s="106"/>
      <c r="GDJ102" s="106"/>
      <c r="GDK102" s="106"/>
      <c r="GDL102" s="106"/>
      <c r="GDM102" s="106"/>
      <c r="GDN102" s="106"/>
      <c r="GDO102" s="106"/>
      <c r="GDP102" s="106"/>
      <c r="GDQ102" s="106"/>
      <c r="GDR102" s="106"/>
      <c r="GDS102" s="106"/>
      <c r="GDT102" s="106"/>
      <c r="GDU102" s="106"/>
      <c r="GDV102" s="106"/>
      <c r="GDW102" s="106"/>
      <c r="GDX102" s="106"/>
      <c r="GDY102" s="106"/>
      <c r="GDZ102" s="106"/>
      <c r="GEA102" s="106"/>
      <c r="GEB102" s="106"/>
      <c r="GEC102" s="106"/>
      <c r="GED102" s="106"/>
      <c r="GEE102" s="106"/>
      <c r="GEF102" s="106"/>
      <c r="GEG102" s="106"/>
      <c r="GEH102" s="106"/>
      <c r="GEI102" s="106"/>
      <c r="GEJ102" s="106"/>
      <c r="GEK102" s="106"/>
      <c r="GEL102" s="106"/>
      <c r="GEM102" s="106"/>
      <c r="GEN102" s="106"/>
      <c r="GEO102" s="106"/>
      <c r="GEP102" s="106"/>
      <c r="GEQ102" s="106"/>
      <c r="GER102" s="106"/>
      <c r="GES102" s="106"/>
      <c r="GET102" s="106"/>
      <c r="GEU102" s="106"/>
      <c r="GEV102" s="106"/>
      <c r="GEW102" s="106"/>
      <c r="GEX102" s="106"/>
      <c r="GEY102" s="106"/>
      <c r="GEZ102" s="106"/>
      <c r="GFA102" s="106"/>
      <c r="GFB102" s="106"/>
      <c r="GFC102" s="106"/>
      <c r="GFD102" s="106"/>
      <c r="GFE102" s="106"/>
      <c r="GFF102" s="106"/>
      <c r="GFG102" s="106"/>
      <c r="GFH102" s="106"/>
      <c r="GFI102" s="106"/>
      <c r="GFJ102" s="106"/>
      <c r="GFK102" s="106"/>
      <c r="GFL102" s="106"/>
      <c r="GFM102" s="106"/>
      <c r="GFN102" s="106"/>
      <c r="GFO102" s="106"/>
      <c r="GFP102" s="106"/>
      <c r="GFQ102" s="106"/>
      <c r="GFR102" s="106"/>
      <c r="GFS102" s="106"/>
      <c r="GFT102" s="106"/>
      <c r="GFU102" s="106"/>
      <c r="GFV102" s="106"/>
      <c r="GFW102" s="106"/>
      <c r="GFX102" s="106"/>
      <c r="GFY102" s="106"/>
      <c r="GFZ102" s="106"/>
      <c r="GGA102" s="106"/>
      <c r="GGB102" s="106"/>
      <c r="GGC102" s="106"/>
      <c r="GGD102" s="106"/>
      <c r="GGE102" s="106"/>
      <c r="GGF102" s="106"/>
      <c r="GGG102" s="106"/>
      <c r="GGH102" s="106"/>
      <c r="GGI102" s="106"/>
      <c r="GGJ102" s="106"/>
      <c r="GGK102" s="106"/>
      <c r="GGL102" s="106"/>
      <c r="GGM102" s="106"/>
      <c r="GGN102" s="106"/>
      <c r="GGO102" s="106"/>
      <c r="GGP102" s="106"/>
      <c r="GGQ102" s="106"/>
      <c r="GGR102" s="106"/>
      <c r="GGS102" s="106"/>
      <c r="GGT102" s="106"/>
      <c r="GGU102" s="106"/>
      <c r="GGV102" s="106"/>
      <c r="GGW102" s="106"/>
      <c r="GGX102" s="106"/>
      <c r="GGY102" s="106"/>
      <c r="GGZ102" s="106"/>
      <c r="GHA102" s="106"/>
      <c r="GHB102" s="106"/>
      <c r="GHC102" s="106"/>
      <c r="GHD102" s="106"/>
      <c r="GHE102" s="106"/>
      <c r="GHF102" s="106"/>
      <c r="GHG102" s="106"/>
      <c r="GHH102" s="106"/>
      <c r="GHI102" s="106"/>
      <c r="GHJ102" s="106"/>
      <c r="GHK102" s="106"/>
      <c r="GHL102" s="106"/>
      <c r="GHM102" s="106"/>
      <c r="GHN102" s="106"/>
      <c r="GHO102" s="106"/>
      <c r="GHP102" s="106"/>
      <c r="GHQ102" s="106"/>
      <c r="GHR102" s="106"/>
      <c r="GHS102" s="106"/>
      <c r="GHT102" s="106"/>
      <c r="GHU102" s="106"/>
      <c r="GHV102" s="106"/>
      <c r="GHW102" s="106"/>
      <c r="GHX102" s="106"/>
      <c r="GHY102" s="106"/>
      <c r="GHZ102" s="106"/>
      <c r="GIA102" s="106"/>
      <c r="GIB102" s="106"/>
      <c r="GIC102" s="106"/>
      <c r="GID102" s="106"/>
      <c r="GIE102" s="106"/>
      <c r="GIF102" s="106"/>
      <c r="GIG102" s="106"/>
      <c r="GIH102" s="106"/>
      <c r="GII102" s="106"/>
      <c r="GIJ102" s="106"/>
      <c r="GIK102" s="106"/>
      <c r="GIL102" s="106"/>
      <c r="GIM102" s="106"/>
      <c r="GIN102" s="106"/>
      <c r="GIO102" s="106"/>
      <c r="GIP102" s="106"/>
      <c r="GIQ102" s="106"/>
      <c r="GIR102" s="106"/>
      <c r="GIS102" s="106"/>
      <c r="GIT102" s="106"/>
      <c r="GIU102" s="106"/>
      <c r="GIV102" s="106"/>
      <c r="GIW102" s="106"/>
      <c r="GIX102" s="106"/>
      <c r="GIY102" s="106"/>
      <c r="GIZ102" s="106"/>
      <c r="GJA102" s="106"/>
      <c r="GJB102" s="106"/>
      <c r="GJC102" s="106"/>
      <c r="GJD102" s="106"/>
      <c r="GJE102" s="106"/>
      <c r="GJF102" s="106"/>
      <c r="GJG102" s="106"/>
      <c r="GJH102" s="106"/>
      <c r="GJI102" s="106"/>
      <c r="GJJ102" s="106"/>
      <c r="GJK102" s="106"/>
      <c r="GJL102" s="106"/>
      <c r="GJM102" s="106"/>
      <c r="GJN102" s="106"/>
      <c r="GJO102" s="106"/>
      <c r="GJP102" s="106"/>
      <c r="GJQ102" s="106"/>
      <c r="GJR102" s="106"/>
      <c r="GJS102" s="106"/>
      <c r="GJT102" s="106"/>
      <c r="GJU102" s="106"/>
      <c r="GJV102" s="106"/>
      <c r="GJW102" s="106"/>
      <c r="GJX102" s="106"/>
      <c r="GJY102" s="106"/>
      <c r="GJZ102" s="106"/>
      <c r="GKA102" s="106"/>
      <c r="GKB102" s="106"/>
      <c r="GKC102" s="106"/>
      <c r="GKD102" s="106"/>
      <c r="GKE102" s="106"/>
      <c r="GKF102" s="106"/>
      <c r="GKG102" s="106"/>
      <c r="GKH102" s="106"/>
      <c r="GKI102" s="106"/>
      <c r="GKJ102" s="106"/>
      <c r="GKK102" s="106"/>
      <c r="GKL102" s="106"/>
      <c r="GKM102" s="106"/>
      <c r="GKN102" s="106"/>
      <c r="GKO102" s="106"/>
      <c r="GKP102" s="106"/>
      <c r="GKQ102" s="106"/>
      <c r="GKR102" s="106"/>
      <c r="GKS102" s="106"/>
      <c r="GKT102" s="106"/>
      <c r="GKU102" s="106"/>
      <c r="GKV102" s="106"/>
      <c r="GKW102" s="106"/>
      <c r="GKX102" s="106"/>
      <c r="GKY102" s="106"/>
      <c r="GKZ102" s="106"/>
      <c r="GLA102" s="106"/>
      <c r="GLB102" s="106"/>
      <c r="GLC102" s="106"/>
      <c r="GLD102" s="106"/>
      <c r="GLE102" s="106"/>
      <c r="GLF102" s="106"/>
      <c r="GLG102" s="106"/>
      <c r="GLH102" s="106"/>
      <c r="GLI102" s="106"/>
      <c r="GLJ102" s="106"/>
      <c r="GLK102" s="106"/>
      <c r="GLL102" s="106"/>
      <c r="GLM102" s="106"/>
      <c r="GLN102" s="106"/>
      <c r="GLO102" s="106"/>
      <c r="GLP102" s="106"/>
      <c r="GLQ102" s="106"/>
      <c r="GLR102" s="106"/>
      <c r="GLS102" s="106"/>
      <c r="GLT102" s="106"/>
      <c r="GLU102" s="106"/>
      <c r="GLV102" s="106"/>
      <c r="GLW102" s="106"/>
      <c r="GLX102" s="106"/>
      <c r="GLY102" s="106"/>
      <c r="GLZ102" s="106"/>
      <c r="GMA102" s="106"/>
      <c r="GMB102" s="106"/>
      <c r="GMC102" s="106"/>
      <c r="GMD102" s="106"/>
      <c r="GME102" s="106"/>
      <c r="GMF102" s="106"/>
      <c r="GMG102" s="106"/>
      <c r="GMH102" s="106"/>
      <c r="GMI102" s="106"/>
      <c r="GMJ102" s="106"/>
      <c r="GMK102" s="106"/>
      <c r="GML102" s="106"/>
      <c r="GMM102" s="106"/>
      <c r="GMN102" s="106"/>
      <c r="GMO102" s="106"/>
      <c r="GMP102" s="106"/>
      <c r="GMQ102" s="106"/>
      <c r="GMR102" s="106"/>
      <c r="GMS102" s="106"/>
      <c r="GMT102" s="106"/>
      <c r="GMU102" s="106"/>
      <c r="GMV102" s="106"/>
      <c r="GMW102" s="106"/>
      <c r="GMX102" s="106"/>
      <c r="GMY102" s="106"/>
      <c r="GMZ102" s="106"/>
      <c r="GNA102" s="106"/>
      <c r="GNB102" s="106"/>
      <c r="GNC102" s="106"/>
      <c r="GND102" s="106"/>
      <c r="GNE102" s="106"/>
      <c r="GNF102" s="106"/>
      <c r="GNG102" s="106"/>
      <c r="GNH102" s="106"/>
      <c r="GNI102" s="106"/>
      <c r="GNJ102" s="106"/>
      <c r="GNK102" s="106"/>
      <c r="GNL102" s="106"/>
      <c r="GNM102" s="106"/>
      <c r="GNN102" s="106"/>
      <c r="GNO102" s="106"/>
      <c r="GNP102" s="106"/>
      <c r="GNQ102" s="106"/>
      <c r="GNR102" s="106"/>
      <c r="GNS102" s="106"/>
      <c r="GNT102" s="106"/>
      <c r="GNU102" s="106"/>
      <c r="GNV102" s="106"/>
      <c r="GNW102" s="106"/>
      <c r="GNX102" s="106"/>
      <c r="GNY102" s="106"/>
      <c r="GNZ102" s="106"/>
      <c r="GOA102" s="106"/>
      <c r="GOB102" s="106"/>
      <c r="GOC102" s="106"/>
      <c r="GOD102" s="106"/>
      <c r="GOE102" s="106"/>
      <c r="GOF102" s="106"/>
      <c r="GOG102" s="106"/>
      <c r="GOH102" s="106"/>
      <c r="GOI102" s="106"/>
      <c r="GOJ102" s="106"/>
      <c r="GOK102" s="106"/>
      <c r="GOL102" s="106"/>
      <c r="GOM102" s="106"/>
      <c r="GON102" s="106"/>
      <c r="GOO102" s="106"/>
      <c r="GOP102" s="106"/>
      <c r="GOQ102" s="106"/>
      <c r="GOR102" s="106"/>
      <c r="GOS102" s="106"/>
      <c r="GOT102" s="106"/>
      <c r="GOU102" s="106"/>
      <c r="GOV102" s="106"/>
      <c r="GOW102" s="106"/>
      <c r="GOX102" s="106"/>
      <c r="GOY102" s="106"/>
      <c r="GOZ102" s="106"/>
      <c r="GPA102" s="106"/>
      <c r="GPB102" s="106"/>
      <c r="GPC102" s="106"/>
      <c r="GPD102" s="106"/>
      <c r="GPE102" s="106"/>
      <c r="GPF102" s="106"/>
      <c r="GPG102" s="106"/>
      <c r="GPH102" s="106"/>
      <c r="GPI102" s="106"/>
      <c r="GPJ102" s="106"/>
      <c r="GPK102" s="106"/>
      <c r="GPL102" s="106"/>
      <c r="GPM102" s="106"/>
      <c r="GPN102" s="106"/>
      <c r="GPO102" s="106"/>
      <c r="GPP102" s="106"/>
      <c r="GPQ102" s="106"/>
      <c r="GPR102" s="106"/>
      <c r="GPS102" s="106"/>
      <c r="GPT102" s="106"/>
      <c r="GPU102" s="106"/>
      <c r="GPV102" s="106"/>
      <c r="GPW102" s="106"/>
      <c r="GPX102" s="106"/>
      <c r="GPY102" s="106"/>
      <c r="GPZ102" s="106"/>
      <c r="GQA102" s="106"/>
      <c r="GQB102" s="106"/>
      <c r="GQC102" s="106"/>
      <c r="GQD102" s="106"/>
      <c r="GQE102" s="106"/>
      <c r="GQF102" s="106"/>
      <c r="GQG102" s="106"/>
      <c r="GQH102" s="106"/>
      <c r="GQI102" s="106"/>
      <c r="GQJ102" s="106"/>
      <c r="GQK102" s="106"/>
      <c r="GQL102" s="106"/>
      <c r="GQM102" s="106"/>
      <c r="GQN102" s="106"/>
      <c r="GQO102" s="106"/>
      <c r="GQP102" s="106"/>
      <c r="GQQ102" s="106"/>
      <c r="GQR102" s="106"/>
      <c r="GQS102" s="106"/>
      <c r="GQT102" s="106"/>
      <c r="GQU102" s="106"/>
      <c r="GQV102" s="106"/>
      <c r="GQW102" s="106"/>
      <c r="GQX102" s="106"/>
      <c r="GQY102" s="106"/>
      <c r="GQZ102" s="106"/>
      <c r="GRA102" s="106"/>
      <c r="GRB102" s="106"/>
      <c r="GRC102" s="106"/>
      <c r="GRD102" s="106"/>
      <c r="GRE102" s="106"/>
      <c r="GRF102" s="106"/>
      <c r="GRG102" s="106"/>
      <c r="GRH102" s="106"/>
      <c r="GRI102" s="106"/>
      <c r="GRJ102" s="106"/>
      <c r="GRK102" s="106"/>
      <c r="GRL102" s="106"/>
      <c r="GRM102" s="106"/>
      <c r="GRN102" s="106"/>
      <c r="GRO102" s="106"/>
      <c r="GRP102" s="106"/>
      <c r="GRQ102" s="106"/>
      <c r="GRR102" s="106"/>
      <c r="GRS102" s="106"/>
      <c r="GRT102" s="106"/>
      <c r="GRU102" s="106"/>
      <c r="GRV102" s="106"/>
      <c r="GRW102" s="106"/>
      <c r="GRX102" s="106"/>
      <c r="GRY102" s="106"/>
      <c r="GRZ102" s="106"/>
      <c r="GSA102" s="106"/>
      <c r="GSB102" s="106"/>
      <c r="GSC102" s="106"/>
      <c r="GSD102" s="106"/>
      <c r="GSE102" s="106"/>
      <c r="GSF102" s="106"/>
      <c r="GSG102" s="106"/>
      <c r="GSH102" s="106"/>
      <c r="GSI102" s="106"/>
      <c r="GSJ102" s="106"/>
      <c r="GSK102" s="106"/>
      <c r="GSL102" s="106"/>
      <c r="GSM102" s="106"/>
      <c r="GSN102" s="106"/>
      <c r="GSO102" s="106"/>
      <c r="GSP102" s="106"/>
      <c r="GSQ102" s="106"/>
      <c r="GSR102" s="106"/>
      <c r="GSS102" s="106"/>
      <c r="GST102" s="106"/>
      <c r="GSU102" s="106"/>
      <c r="GSV102" s="106"/>
      <c r="GSW102" s="106"/>
      <c r="GSX102" s="106"/>
      <c r="GSY102" s="106"/>
      <c r="GSZ102" s="106"/>
      <c r="GTA102" s="106"/>
      <c r="GTB102" s="106"/>
      <c r="GTC102" s="106"/>
      <c r="GTD102" s="106"/>
      <c r="GTE102" s="106"/>
      <c r="GTF102" s="106"/>
      <c r="GTG102" s="106"/>
      <c r="GTH102" s="106"/>
      <c r="GTI102" s="106"/>
      <c r="GTJ102" s="106"/>
      <c r="GTK102" s="106"/>
      <c r="GTL102" s="106"/>
      <c r="GTM102" s="106"/>
      <c r="GTN102" s="106"/>
      <c r="GTO102" s="106"/>
      <c r="GTP102" s="106"/>
      <c r="GTQ102" s="106"/>
      <c r="GTR102" s="106"/>
      <c r="GTS102" s="106"/>
      <c r="GTT102" s="106"/>
      <c r="GTU102" s="106"/>
      <c r="GTV102" s="106"/>
      <c r="GTW102" s="106"/>
      <c r="GTX102" s="106"/>
      <c r="GTY102" s="106"/>
      <c r="GTZ102" s="106"/>
      <c r="GUA102" s="106"/>
      <c r="GUB102" s="106"/>
      <c r="GUC102" s="106"/>
      <c r="GUD102" s="106"/>
      <c r="GUE102" s="106"/>
      <c r="GUF102" s="106"/>
      <c r="GUG102" s="106"/>
      <c r="GUH102" s="106"/>
      <c r="GUI102" s="106"/>
      <c r="GUJ102" s="106"/>
      <c r="GUK102" s="106"/>
      <c r="GUL102" s="106"/>
      <c r="GUM102" s="106"/>
      <c r="GUN102" s="106"/>
      <c r="GUO102" s="106"/>
      <c r="GUP102" s="106"/>
      <c r="GUQ102" s="106"/>
      <c r="GUR102" s="106"/>
      <c r="GUS102" s="106"/>
      <c r="GUT102" s="106"/>
      <c r="GUU102" s="106"/>
      <c r="GUV102" s="106"/>
      <c r="GUW102" s="106"/>
      <c r="GUX102" s="106"/>
      <c r="GUY102" s="106"/>
      <c r="GUZ102" s="106"/>
      <c r="GVA102" s="106"/>
      <c r="GVB102" s="106"/>
      <c r="GVC102" s="106"/>
      <c r="GVD102" s="106"/>
      <c r="GVE102" s="106"/>
      <c r="GVF102" s="106"/>
      <c r="GVG102" s="106"/>
      <c r="GVH102" s="106"/>
      <c r="GVI102" s="106"/>
      <c r="GVJ102" s="106"/>
      <c r="GVK102" s="106"/>
      <c r="GVL102" s="106"/>
      <c r="GVM102" s="106"/>
      <c r="GVN102" s="106"/>
      <c r="GVO102" s="106"/>
      <c r="GVP102" s="106"/>
      <c r="GVQ102" s="106"/>
      <c r="GVR102" s="106"/>
      <c r="GVS102" s="106"/>
      <c r="GVT102" s="106"/>
      <c r="GVU102" s="106"/>
      <c r="GVV102" s="106"/>
      <c r="GVW102" s="106"/>
      <c r="GVX102" s="106"/>
      <c r="GVY102" s="106"/>
      <c r="GVZ102" s="106"/>
      <c r="GWA102" s="106"/>
      <c r="GWB102" s="106"/>
      <c r="GWC102" s="106"/>
      <c r="GWD102" s="106"/>
      <c r="GWE102" s="106"/>
      <c r="GWF102" s="106"/>
      <c r="GWG102" s="106"/>
      <c r="GWH102" s="106"/>
      <c r="GWI102" s="106"/>
      <c r="GWJ102" s="106"/>
      <c r="GWK102" s="106"/>
      <c r="GWL102" s="106"/>
      <c r="GWM102" s="106"/>
      <c r="GWN102" s="106"/>
      <c r="GWO102" s="106"/>
      <c r="GWP102" s="106"/>
      <c r="GWQ102" s="106"/>
      <c r="GWR102" s="106"/>
      <c r="GWS102" s="106"/>
      <c r="GWT102" s="106"/>
      <c r="GWU102" s="106"/>
      <c r="GWV102" s="106"/>
      <c r="GWW102" s="106"/>
      <c r="GWX102" s="106"/>
      <c r="GWY102" s="106"/>
      <c r="GWZ102" s="106"/>
      <c r="GXA102" s="106"/>
      <c r="GXB102" s="106"/>
      <c r="GXC102" s="106"/>
      <c r="GXD102" s="106"/>
      <c r="GXE102" s="106"/>
      <c r="GXF102" s="106"/>
      <c r="GXG102" s="106"/>
      <c r="GXH102" s="106"/>
      <c r="GXI102" s="106"/>
      <c r="GXJ102" s="106"/>
      <c r="GXK102" s="106"/>
      <c r="GXL102" s="106"/>
      <c r="GXM102" s="106"/>
      <c r="GXN102" s="106"/>
      <c r="GXO102" s="106"/>
      <c r="GXP102" s="106"/>
      <c r="GXQ102" s="106"/>
      <c r="GXR102" s="106"/>
      <c r="GXS102" s="106"/>
      <c r="GXT102" s="106"/>
      <c r="GXU102" s="106"/>
      <c r="GXV102" s="106"/>
      <c r="GXW102" s="106"/>
      <c r="GXX102" s="106"/>
      <c r="GXY102" s="106"/>
      <c r="GXZ102" s="106"/>
      <c r="GYA102" s="106"/>
      <c r="GYB102" s="106"/>
      <c r="GYC102" s="106"/>
      <c r="GYD102" s="106"/>
      <c r="GYE102" s="106"/>
      <c r="GYF102" s="106"/>
      <c r="GYG102" s="106"/>
      <c r="GYH102" s="106"/>
      <c r="GYI102" s="106"/>
      <c r="GYJ102" s="106"/>
      <c r="GYK102" s="106"/>
      <c r="GYL102" s="106"/>
      <c r="GYM102" s="106"/>
      <c r="GYN102" s="106"/>
      <c r="GYO102" s="106"/>
      <c r="GYP102" s="106"/>
      <c r="GYQ102" s="106"/>
      <c r="GYR102" s="106"/>
      <c r="GYS102" s="106"/>
      <c r="GYT102" s="106"/>
      <c r="GYU102" s="106"/>
      <c r="GYV102" s="106"/>
      <c r="GYW102" s="106"/>
      <c r="GYX102" s="106"/>
      <c r="GYY102" s="106"/>
      <c r="GYZ102" s="106"/>
      <c r="GZA102" s="106"/>
      <c r="GZB102" s="106"/>
      <c r="GZC102" s="106"/>
      <c r="GZD102" s="106"/>
      <c r="GZE102" s="106"/>
      <c r="GZF102" s="106"/>
      <c r="GZG102" s="106"/>
      <c r="GZH102" s="106"/>
      <c r="GZI102" s="106"/>
      <c r="GZJ102" s="106"/>
      <c r="GZK102" s="106"/>
      <c r="GZL102" s="106"/>
      <c r="GZM102" s="106"/>
      <c r="GZN102" s="106"/>
      <c r="GZO102" s="106"/>
      <c r="GZP102" s="106"/>
      <c r="GZQ102" s="106"/>
      <c r="GZR102" s="106"/>
      <c r="GZS102" s="106"/>
      <c r="GZT102" s="106"/>
      <c r="GZU102" s="106"/>
      <c r="GZV102" s="106"/>
      <c r="GZW102" s="106"/>
      <c r="GZX102" s="106"/>
      <c r="GZY102" s="106"/>
      <c r="GZZ102" s="106"/>
      <c r="HAA102" s="106"/>
      <c r="HAB102" s="106"/>
      <c r="HAC102" s="106"/>
      <c r="HAD102" s="106"/>
      <c r="HAE102" s="106"/>
      <c r="HAF102" s="106"/>
      <c r="HAG102" s="106"/>
      <c r="HAH102" s="106"/>
      <c r="HAI102" s="106"/>
      <c r="HAJ102" s="106"/>
      <c r="HAK102" s="106"/>
      <c r="HAL102" s="106"/>
      <c r="HAM102" s="106"/>
      <c r="HAN102" s="106"/>
      <c r="HAO102" s="106"/>
      <c r="HAP102" s="106"/>
      <c r="HAQ102" s="106"/>
      <c r="HAR102" s="106"/>
      <c r="HAS102" s="106"/>
      <c r="HAT102" s="106"/>
      <c r="HAU102" s="106"/>
      <c r="HAV102" s="106"/>
      <c r="HAW102" s="106"/>
      <c r="HAX102" s="106"/>
      <c r="HAY102" s="106"/>
      <c r="HAZ102" s="106"/>
      <c r="HBA102" s="106"/>
      <c r="HBB102" s="106"/>
      <c r="HBC102" s="106"/>
      <c r="HBD102" s="106"/>
      <c r="HBE102" s="106"/>
      <c r="HBF102" s="106"/>
      <c r="HBG102" s="106"/>
      <c r="HBH102" s="106"/>
      <c r="HBI102" s="106"/>
      <c r="HBJ102" s="106"/>
      <c r="HBK102" s="106"/>
      <c r="HBL102" s="106"/>
      <c r="HBM102" s="106"/>
      <c r="HBN102" s="106"/>
      <c r="HBO102" s="106"/>
      <c r="HBP102" s="106"/>
      <c r="HBQ102" s="106"/>
      <c r="HBR102" s="106"/>
      <c r="HBS102" s="106"/>
      <c r="HBT102" s="106"/>
      <c r="HBU102" s="106"/>
      <c r="HBV102" s="106"/>
      <c r="HBW102" s="106"/>
      <c r="HBX102" s="106"/>
      <c r="HBY102" s="106"/>
      <c r="HBZ102" s="106"/>
      <c r="HCA102" s="106"/>
      <c r="HCB102" s="106"/>
      <c r="HCC102" s="106"/>
      <c r="HCD102" s="106"/>
      <c r="HCE102" s="106"/>
      <c r="HCF102" s="106"/>
      <c r="HCG102" s="106"/>
      <c r="HCH102" s="106"/>
      <c r="HCI102" s="106"/>
      <c r="HCJ102" s="106"/>
      <c r="HCK102" s="106"/>
      <c r="HCL102" s="106"/>
      <c r="HCM102" s="106"/>
      <c r="HCN102" s="106"/>
      <c r="HCO102" s="106"/>
      <c r="HCP102" s="106"/>
      <c r="HCQ102" s="106"/>
      <c r="HCR102" s="106"/>
      <c r="HCS102" s="106"/>
      <c r="HCT102" s="106"/>
      <c r="HCU102" s="106"/>
      <c r="HCV102" s="106"/>
      <c r="HCW102" s="106"/>
      <c r="HCX102" s="106"/>
      <c r="HCY102" s="106"/>
      <c r="HCZ102" s="106"/>
      <c r="HDA102" s="106"/>
      <c r="HDB102" s="106"/>
      <c r="HDC102" s="106"/>
      <c r="HDD102" s="106"/>
      <c r="HDE102" s="106"/>
      <c r="HDF102" s="106"/>
      <c r="HDG102" s="106"/>
      <c r="HDH102" s="106"/>
      <c r="HDI102" s="106"/>
      <c r="HDJ102" s="106"/>
      <c r="HDK102" s="106"/>
      <c r="HDL102" s="106"/>
      <c r="HDM102" s="106"/>
      <c r="HDN102" s="106"/>
      <c r="HDO102" s="106"/>
      <c r="HDP102" s="106"/>
      <c r="HDQ102" s="106"/>
      <c r="HDR102" s="106"/>
      <c r="HDS102" s="106"/>
      <c r="HDT102" s="106"/>
      <c r="HDU102" s="106"/>
      <c r="HDV102" s="106"/>
      <c r="HDW102" s="106"/>
      <c r="HDX102" s="106"/>
      <c r="HDY102" s="106"/>
      <c r="HDZ102" s="106"/>
      <c r="HEA102" s="106"/>
      <c r="HEB102" s="106"/>
      <c r="HEC102" s="106"/>
      <c r="HED102" s="106"/>
      <c r="HEE102" s="106"/>
      <c r="HEF102" s="106"/>
      <c r="HEG102" s="106"/>
      <c r="HEH102" s="106"/>
      <c r="HEI102" s="106"/>
      <c r="HEJ102" s="106"/>
      <c r="HEK102" s="106"/>
      <c r="HEL102" s="106"/>
      <c r="HEM102" s="106"/>
      <c r="HEN102" s="106"/>
      <c r="HEO102" s="106"/>
      <c r="HEP102" s="106"/>
      <c r="HEQ102" s="106"/>
      <c r="HER102" s="106"/>
      <c r="HES102" s="106"/>
      <c r="HET102" s="106"/>
      <c r="HEU102" s="106"/>
      <c r="HEV102" s="106"/>
      <c r="HEW102" s="106"/>
      <c r="HEX102" s="106"/>
      <c r="HEY102" s="106"/>
      <c r="HEZ102" s="106"/>
      <c r="HFA102" s="106"/>
      <c r="HFB102" s="106"/>
      <c r="HFC102" s="106"/>
      <c r="HFD102" s="106"/>
      <c r="HFE102" s="106"/>
      <c r="HFF102" s="106"/>
      <c r="HFG102" s="106"/>
      <c r="HFH102" s="106"/>
      <c r="HFI102" s="106"/>
      <c r="HFJ102" s="106"/>
      <c r="HFK102" s="106"/>
      <c r="HFL102" s="106"/>
      <c r="HFM102" s="106"/>
      <c r="HFN102" s="106"/>
      <c r="HFO102" s="106"/>
      <c r="HFP102" s="106"/>
      <c r="HFQ102" s="106"/>
      <c r="HFR102" s="106"/>
      <c r="HFS102" s="106"/>
      <c r="HFT102" s="106"/>
      <c r="HFU102" s="106"/>
      <c r="HFV102" s="106"/>
      <c r="HFW102" s="106"/>
      <c r="HFX102" s="106"/>
      <c r="HFY102" s="106"/>
      <c r="HFZ102" s="106"/>
      <c r="HGA102" s="106"/>
      <c r="HGB102" s="106"/>
      <c r="HGC102" s="106"/>
      <c r="HGD102" s="106"/>
      <c r="HGE102" s="106"/>
      <c r="HGF102" s="106"/>
      <c r="HGG102" s="106"/>
      <c r="HGH102" s="106"/>
      <c r="HGI102" s="106"/>
      <c r="HGJ102" s="106"/>
      <c r="HGK102" s="106"/>
      <c r="HGL102" s="106"/>
      <c r="HGM102" s="106"/>
      <c r="HGN102" s="106"/>
      <c r="HGO102" s="106"/>
      <c r="HGP102" s="106"/>
      <c r="HGQ102" s="106"/>
      <c r="HGR102" s="106"/>
      <c r="HGS102" s="106"/>
      <c r="HGT102" s="106"/>
      <c r="HGU102" s="106"/>
      <c r="HGV102" s="106"/>
      <c r="HGW102" s="106"/>
      <c r="HGX102" s="106"/>
      <c r="HGY102" s="106"/>
      <c r="HGZ102" s="106"/>
      <c r="HHA102" s="106"/>
      <c r="HHB102" s="106"/>
      <c r="HHC102" s="106"/>
      <c r="HHD102" s="106"/>
      <c r="HHE102" s="106"/>
      <c r="HHF102" s="106"/>
      <c r="HHG102" s="106"/>
      <c r="HHH102" s="106"/>
      <c r="HHI102" s="106"/>
      <c r="HHJ102" s="106"/>
      <c r="HHK102" s="106"/>
      <c r="HHL102" s="106"/>
      <c r="HHM102" s="106"/>
      <c r="HHN102" s="106"/>
      <c r="HHO102" s="106"/>
      <c r="HHP102" s="106"/>
      <c r="HHQ102" s="106"/>
      <c r="HHR102" s="106"/>
      <c r="HHS102" s="106"/>
      <c r="HHT102" s="106"/>
      <c r="HHU102" s="106"/>
      <c r="HHV102" s="106"/>
      <c r="HHW102" s="106"/>
      <c r="HHX102" s="106"/>
      <c r="HHY102" s="106"/>
      <c r="HHZ102" s="106"/>
      <c r="HIA102" s="106"/>
      <c r="HIB102" s="106"/>
      <c r="HIC102" s="106"/>
      <c r="HID102" s="106"/>
      <c r="HIE102" s="106"/>
      <c r="HIF102" s="106"/>
      <c r="HIG102" s="106"/>
      <c r="HIH102" s="106"/>
      <c r="HII102" s="106"/>
      <c r="HIJ102" s="106"/>
      <c r="HIK102" s="106"/>
      <c r="HIL102" s="106"/>
      <c r="HIM102" s="106"/>
      <c r="HIN102" s="106"/>
      <c r="HIO102" s="106"/>
      <c r="HIP102" s="106"/>
      <c r="HIQ102" s="106"/>
      <c r="HIR102" s="106"/>
      <c r="HIS102" s="106"/>
      <c r="HIT102" s="106"/>
      <c r="HIU102" s="106"/>
      <c r="HIV102" s="106"/>
      <c r="HIW102" s="106"/>
      <c r="HIX102" s="106"/>
      <c r="HIY102" s="106"/>
      <c r="HIZ102" s="106"/>
      <c r="HJA102" s="106"/>
      <c r="HJB102" s="106"/>
      <c r="HJC102" s="106"/>
      <c r="HJD102" s="106"/>
      <c r="HJE102" s="106"/>
      <c r="HJF102" s="106"/>
      <c r="HJG102" s="106"/>
      <c r="HJH102" s="106"/>
      <c r="HJI102" s="106"/>
      <c r="HJJ102" s="106"/>
      <c r="HJK102" s="106"/>
      <c r="HJL102" s="106"/>
      <c r="HJM102" s="106"/>
      <c r="HJN102" s="106"/>
      <c r="HJO102" s="106"/>
      <c r="HJP102" s="106"/>
      <c r="HJQ102" s="106"/>
      <c r="HJR102" s="106"/>
      <c r="HJS102" s="106"/>
      <c r="HJT102" s="106"/>
      <c r="HJU102" s="106"/>
      <c r="HJV102" s="106"/>
      <c r="HJW102" s="106"/>
      <c r="HJX102" s="106"/>
      <c r="HJY102" s="106"/>
      <c r="HJZ102" s="106"/>
      <c r="HKA102" s="106"/>
      <c r="HKB102" s="106"/>
      <c r="HKC102" s="106"/>
      <c r="HKD102" s="106"/>
      <c r="HKE102" s="106"/>
      <c r="HKF102" s="106"/>
      <c r="HKG102" s="106"/>
      <c r="HKH102" s="106"/>
      <c r="HKI102" s="106"/>
      <c r="HKJ102" s="106"/>
      <c r="HKK102" s="106"/>
      <c r="HKL102" s="106"/>
      <c r="HKM102" s="106"/>
      <c r="HKN102" s="106"/>
      <c r="HKO102" s="106"/>
      <c r="HKP102" s="106"/>
      <c r="HKQ102" s="106"/>
      <c r="HKR102" s="106"/>
      <c r="HKS102" s="106"/>
      <c r="HKT102" s="106"/>
      <c r="HKU102" s="106"/>
      <c r="HKV102" s="106"/>
      <c r="HKW102" s="106"/>
      <c r="HKX102" s="106"/>
      <c r="HKY102" s="106"/>
      <c r="HKZ102" s="106"/>
      <c r="HLA102" s="106"/>
      <c r="HLB102" s="106"/>
      <c r="HLC102" s="106"/>
      <c r="HLD102" s="106"/>
      <c r="HLE102" s="106"/>
      <c r="HLF102" s="106"/>
      <c r="HLG102" s="106"/>
      <c r="HLH102" s="106"/>
      <c r="HLI102" s="106"/>
      <c r="HLJ102" s="106"/>
      <c r="HLK102" s="106"/>
      <c r="HLL102" s="106"/>
      <c r="HLM102" s="106"/>
      <c r="HLN102" s="106"/>
      <c r="HLO102" s="106"/>
      <c r="HLP102" s="106"/>
      <c r="HLQ102" s="106"/>
      <c r="HLR102" s="106"/>
      <c r="HLS102" s="106"/>
      <c r="HLT102" s="106"/>
      <c r="HLU102" s="106"/>
      <c r="HLV102" s="106"/>
      <c r="HLW102" s="106"/>
      <c r="HLX102" s="106"/>
      <c r="HLY102" s="106"/>
      <c r="HLZ102" s="106"/>
      <c r="HMA102" s="106"/>
      <c r="HMB102" s="106"/>
      <c r="HMC102" s="106"/>
      <c r="HMD102" s="106"/>
      <c r="HME102" s="106"/>
      <c r="HMF102" s="106"/>
      <c r="HMG102" s="106"/>
      <c r="HMH102" s="106"/>
      <c r="HMI102" s="106"/>
      <c r="HMJ102" s="106"/>
      <c r="HMK102" s="106"/>
      <c r="HML102" s="106"/>
      <c r="HMM102" s="106"/>
      <c r="HMN102" s="106"/>
      <c r="HMO102" s="106"/>
      <c r="HMP102" s="106"/>
      <c r="HMQ102" s="106"/>
      <c r="HMR102" s="106"/>
      <c r="HMS102" s="106"/>
      <c r="HMT102" s="106"/>
      <c r="HMU102" s="106"/>
      <c r="HMV102" s="106"/>
      <c r="HMW102" s="106"/>
      <c r="HMX102" s="106"/>
      <c r="HMY102" s="106"/>
      <c r="HMZ102" s="106"/>
      <c r="HNA102" s="106"/>
      <c r="HNB102" s="106"/>
      <c r="HNC102" s="106"/>
      <c r="HND102" s="106"/>
      <c r="HNE102" s="106"/>
      <c r="HNF102" s="106"/>
      <c r="HNG102" s="106"/>
      <c r="HNH102" s="106"/>
      <c r="HNI102" s="106"/>
      <c r="HNJ102" s="106"/>
      <c r="HNK102" s="106"/>
      <c r="HNL102" s="106"/>
      <c r="HNM102" s="106"/>
      <c r="HNN102" s="106"/>
      <c r="HNO102" s="106"/>
      <c r="HNP102" s="106"/>
      <c r="HNQ102" s="106"/>
      <c r="HNR102" s="106"/>
      <c r="HNS102" s="106"/>
      <c r="HNT102" s="106"/>
      <c r="HNU102" s="106"/>
      <c r="HNV102" s="106"/>
      <c r="HNW102" s="106"/>
      <c r="HNX102" s="106"/>
      <c r="HNY102" s="106"/>
      <c r="HNZ102" s="106"/>
      <c r="HOA102" s="106"/>
      <c r="HOB102" s="106"/>
      <c r="HOC102" s="106"/>
      <c r="HOD102" s="106"/>
      <c r="HOE102" s="106"/>
      <c r="HOF102" s="106"/>
      <c r="HOG102" s="106"/>
      <c r="HOH102" s="106"/>
      <c r="HOI102" s="106"/>
      <c r="HOJ102" s="106"/>
      <c r="HOK102" s="106"/>
      <c r="HOL102" s="106"/>
      <c r="HOM102" s="106"/>
      <c r="HON102" s="106"/>
      <c r="HOO102" s="106"/>
      <c r="HOP102" s="106"/>
      <c r="HOQ102" s="106"/>
      <c r="HOR102" s="106"/>
      <c r="HOS102" s="106"/>
      <c r="HOT102" s="106"/>
      <c r="HOU102" s="106"/>
      <c r="HOV102" s="106"/>
      <c r="HOW102" s="106"/>
      <c r="HOX102" s="106"/>
      <c r="HOY102" s="106"/>
      <c r="HOZ102" s="106"/>
      <c r="HPA102" s="106"/>
      <c r="HPB102" s="106"/>
      <c r="HPC102" s="106"/>
      <c r="HPD102" s="106"/>
      <c r="HPE102" s="106"/>
      <c r="HPF102" s="106"/>
      <c r="HPG102" s="106"/>
      <c r="HPH102" s="106"/>
      <c r="HPI102" s="106"/>
      <c r="HPJ102" s="106"/>
      <c r="HPK102" s="106"/>
      <c r="HPL102" s="106"/>
      <c r="HPM102" s="106"/>
      <c r="HPN102" s="106"/>
      <c r="HPO102" s="106"/>
      <c r="HPP102" s="106"/>
      <c r="HPQ102" s="106"/>
      <c r="HPR102" s="106"/>
      <c r="HPS102" s="106"/>
      <c r="HPT102" s="106"/>
      <c r="HPU102" s="106"/>
      <c r="HPV102" s="106"/>
      <c r="HPW102" s="106"/>
      <c r="HPX102" s="106"/>
      <c r="HPY102" s="106"/>
      <c r="HPZ102" s="106"/>
      <c r="HQA102" s="106"/>
      <c r="HQB102" s="106"/>
      <c r="HQC102" s="106"/>
      <c r="HQD102" s="106"/>
      <c r="HQE102" s="106"/>
      <c r="HQF102" s="106"/>
      <c r="HQG102" s="106"/>
      <c r="HQH102" s="106"/>
      <c r="HQI102" s="106"/>
      <c r="HQJ102" s="106"/>
      <c r="HQK102" s="106"/>
      <c r="HQL102" s="106"/>
      <c r="HQM102" s="106"/>
      <c r="HQN102" s="106"/>
      <c r="HQO102" s="106"/>
      <c r="HQP102" s="106"/>
      <c r="HQQ102" s="106"/>
      <c r="HQR102" s="106"/>
      <c r="HQS102" s="106"/>
      <c r="HQT102" s="106"/>
      <c r="HQU102" s="106"/>
      <c r="HQV102" s="106"/>
      <c r="HQW102" s="106"/>
      <c r="HQX102" s="106"/>
      <c r="HQY102" s="106"/>
      <c r="HQZ102" s="106"/>
      <c r="HRA102" s="106"/>
      <c r="HRB102" s="106"/>
      <c r="HRC102" s="106"/>
      <c r="HRD102" s="106"/>
      <c r="HRE102" s="106"/>
      <c r="HRF102" s="106"/>
      <c r="HRG102" s="106"/>
      <c r="HRH102" s="106"/>
      <c r="HRI102" s="106"/>
      <c r="HRJ102" s="106"/>
      <c r="HRK102" s="106"/>
      <c r="HRL102" s="106"/>
      <c r="HRM102" s="106"/>
      <c r="HRN102" s="106"/>
      <c r="HRO102" s="106"/>
      <c r="HRP102" s="106"/>
      <c r="HRQ102" s="106"/>
      <c r="HRR102" s="106"/>
      <c r="HRS102" s="106"/>
      <c r="HRT102" s="106"/>
      <c r="HRU102" s="106"/>
      <c r="HRV102" s="106"/>
      <c r="HRW102" s="106"/>
      <c r="HRX102" s="106"/>
      <c r="HRY102" s="106"/>
      <c r="HRZ102" s="106"/>
      <c r="HSA102" s="106"/>
      <c r="HSB102" s="106"/>
      <c r="HSC102" s="106"/>
      <c r="HSD102" s="106"/>
      <c r="HSE102" s="106"/>
      <c r="HSF102" s="106"/>
      <c r="HSG102" s="106"/>
      <c r="HSH102" s="106"/>
      <c r="HSI102" s="106"/>
      <c r="HSJ102" s="106"/>
      <c r="HSK102" s="106"/>
      <c r="HSL102" s="106"/>
      <c r="HSM102" s="106"/>
      <c r="HSN102" s="106"/>
      <c r="HSO102" s="106"/>
      <c r="HSP102" s="106"/>
      <c r="HSQ102" s="106"/>
      <c r="HSR102" s="106"/>
      <c r="HSS102" s="106"/>
      <c r="HST102" s="106"/>
      <c r="HSU102" s="106"/>
      <c r="HSV102" s="106"/>
      <c r="HSW102" s="106"/>
      <c r="HSX102" s="106"/>
      <c r="HSY102" s="106"/>
      <c r="HSZ102" s="106"/>
      <c r="HTA102" s="106"/>
      <c r="HTB102" s="106"/>
      <c r="HTC102" s="106"/>
      <c r="HTD102" s="106"/>
      <c r="HTE102" s="106"/>
      <c r="HTF102" s="106"/>
      <c r="HTG102" s="106"/>
      <c r="HTH102" s="106"/>
      <c r="HTI102" s="106"/>
      <c r="HTJ102" s="106"/>
      <c r="HTK102" s="106"/>
      <c r="HTL102" s="106"/>
      <c r="HTM102" s="106"/>
      <c r="HTN102" s="106"/>
      <c r="HTO102" s="106"/>
      <c r="HTP102" s="106"/>
      <c r="HTQ102" s="106"/>
      <c r="HTR102" s="106"/>
      <c r="HTS102" s="106"/>
      <c r="HTT102" s="106"/>
      <c r="HTU102" s="106"/>
      <c r="HTV102" s="106"/>
      <c r="HTW102" s="106"/>
      <c r="HTX102" s="106"/>
      <c r="HTY102" s="106"/>
      <c r="HTZ102" s="106"/>
      <c r="HUA102" s="106"/>
      <c r="HUB102" s="106"/>
      <c r="HUC102" s="106"/>
      <c r="HUD102" s="106"/>
      <c r="HUE102" s="106"/>
      <c r="HUF102" s="106"/>
      <c r="HUG102" s="106"/>
      <c r="HUH102" s="106"/>
      <c r="HUI102" s="106"/>
      <c r="HUJ102" s="106"/>
      <c r="HUK102" s="106"/>
      <c r="HUL102" s="106"/>
      <c r="HUM102" s="106"/>
      <c r="HUN102" s="106"/>
      <c r="HUO102" s="106"/>
      <c r="HUP102" s="106"/>
      <c r="HUQ102" s="106"/>
      <c r="HUR102" s="106"/>
      <c r="HUS102" s="106"/>
      <c r="HUT102" s="106"/>
      <c r="HUU102" s="106"/>
      <c r="HUV102" s="106"/>
      <c r="HUW102" s="106"/>
      <c r="HUX102" s="106"/>
      <c r="HUY102" s="106"/>
      <c r="HUZ102" s="106"/>
      <c r="HVA102" s="106"/>
      <c r="HVB102" s="106"/>
      <c r="HVC102" s="106"/>
      <c r="HVD102" s="106"/>
      <c r="HVE102" s="106"/>
      <c r="HVF102" s="106"/>
      <c r="HVG102" s="106"/>
      <c r="HVH102" s="106"/>
      <c r="HVI102" s="106"/>
      <c r="HVJ102" s="106"/>
      <c r="HVK102" s="106"/>
      <c r="HVL102" s="106"/>
      <c r="HVM102" s="106"/>
      <c r="HVN102" s="106"/>
      <c r="HVO102" s="106"/>
      <c r="HVP102" s="106"/>
      <c r="HVQ102" s="106"/>
      <c r="HVR102" s="106"/>
      <c r="HVS102" s="106"/>
      <c r="HVT102" s="106"/>
      <c r="HVU102" s="106"/>
      <c r="HVV102" s="106"/>
      <c r="HVW102" s="106"/>
      <c r="HVX102" s="106"/>
      <c r="HVY102" s="106"/>
      <c r="HVZ102" s="106"/>
      <c r="HWA102" s="106"/>
      <c r="HWB102" s="106"/>
      <c r="HWC102" s="106"/>
      <c r="HWD102" s="106"/>
      <c r="HWE102" s="106"/>
      <c r="HWF102" s="106"/>
      <c r="HWG102" s="106"/>
      <c r="HWH102" s="106"/>
      <c r="HWI102" s="106"/>
      <c r="HWJ102" s="106"/>
      <c r="HWK102" s="106"/>
      <c r="HWL102" s="106"/>
      <c r="HWM102" s="106"/>
      <c r="HWN102" s="106"/>
      <c r="HWO102" s="106"/>
      <c r="HWP102" s="106"/>
      <c r="HWQ102" s="106"/>
      <c r="HWR102" s="106"/>
      <c r="HWS102" s="106"/>
      <c r="HWT102" s="106"/>
      <c r="HWU102" s="106"/>
      <c r="HWV102" s="106"/>
      <c r="HWW102" s="106"/>
      <c r="HWX102" s="106"/>
      <c r="HWY102" s="106"/>
      <c r="HWZ102" s="106"/>
      <c r="HXA102" s="106"/>
      <c r="HXB102" s="106"/>
      <c r="HXC102" s="106"/>
      <c r="HXD102" s="106"/>
      <c r="HXE102" s="106"/>
      <c r="HXF102" s="106"/>
      <c r="HXG102" s="106"/>
      <c r="HXH102" s="106"/>
      <c r="HXI102" s="106"/>
      <c r="HXJ102" s="106"/>
      <c r="HXK102" s="106"/>
      <c r="HXL102" s="106"/>
      <c r="HXM102" s="106"/>
      <c r="HXN102" s="106"/>
      <c r="HXO102" s="106"/>
      <c r="HXP102" s="106"/>
      <c r="HXQ102" s="106"/>
      <c r="HXR102" s="106"/>
      <c r="HXS102" s="106"/>
      <c r="HXT102" s="106"/>
      <c r="HXU102" s="106"/>
      <c r="HXV102" s="106"/>
      <c r="HXW102" s="106"/>
      <c r="HXX102" s="106"/>
      <c r="HXY102" s="106"/>
      <c r="HXZ102" s="106"/>
      <c r="HYA102" s="106"/>
      <c r="HYB102" s="106"/>
      <c r="HYC102" s="106"/>
      <c r="HYD102" s="106"/>
      <c r="HYE102" s="106"/>
      <c r="HYF102" s="106"/>
      <c r="HYG102" s="106"/>
      <c r="HYH102" s="106"/>
      <c r="HYI102" s="106"/>
      <c r="HYJ102" s="106"/>
      <c r="HYK102" s="106"/>
      <c r="HYL102" s="106"/>
      <c r="HYM102" s="106"/>
      <c r="HYN102" s="106"/>
      <c r="HYO102" s="106"/>
      <c r="HYP102" s="106"/>
      <c r="HYQ102" s="106"/>
      <c r="HYR102" s="106"/>
      <c r="HYS102" s="106"/>
      <c r="HYT102" s="106"/>
      <c r="HYU102" s="106"/>
      <c r="HYV102" s="106"/>
      <c r="HYW102" s="106"/>
      <c r="HYX102" s="106"/>
      <c r="HYY102" s="106"/>
      <c r="HYZ102" s="106"/>
      <c r="HZA102" s="106"/>
      <c r="HZB102" s="106"/>
      <c r="HZC102" s="106"/>
      <c r="HZD102" s="106"/>
      <c r="HZE102" s="106"/>
      <c r="HZF102" s="106"/>
      <c r="HZG102" s="106"/>
      <c r="HZH102" s="106"/>
      <c r="HZI102" s="106"/>
      <c r="HZJ102" s="106"/>
      <c r="HZK102" s="106"/>
      <c r="HZL102" s="106"/>
      <c r="HZM102" s="106"/>
      <c r="HZN102" s="106"/>
      <c r="HZO102" s="106"/>
      <c r="HZP102" s="106"/>
      <c r="HZQ102" s="106"/>
      <c r="HZR102" s="106"/>
      <c r="HZS102" s="106"/>
      <c r="HZT102" s="106"/>
      <c r="HZU102" s="106"/>
      <c r="HZV102" s="106"/>
      <c r="HZW102" s="106"/>
      <c r="HZX102" s="106"/>
      <c r="HZY102" s="106"/>
      <c r="HZZ102" s="106"/>
      <c r="IAA102" s="106"/>
      <c r="IAB102" s="106"/>
      <c r="IAC102" s="106"/>
      <c r="IAD102" s="106"/>
      <c r="IAE102" s="106"/>
      <c r="IAF102" s="106"/>
      <c r="IAG102" s="106"/>
      <c r="IAH102" s="106"/>
      <c r="IAI102" s="106"/>
      <c r="IAJ102" s="106"/>
      <c r="IAK102" s="106"/>
      <c r="IAL102" s="106"/>
      <c r="IAM102" s="106"/>
      <c r="IAN102" s="106"/>
      <c r="IAO102" s="106"/>
      <c r="IAP102" s="106"/>
      <c r="IAQ102" s="106"/>
      <c r="IAR102" s="106"/>
      <c r="IAS102" s="106"/>
      <c r="IAT102" s="106"/>
      <c r="IAU102" s="106"/>
      <c r="IAV102" s="106"/>
      <c r="IAW102" s="106"/>
      <c r="IAX102" s="106"/>
      <c r="IAY102" s="106"/>
      <c r="IAZ102" s="106"/>
      <c r="IBA102" s="106"/>
      <c r="IBB102" s="106"/>
      <c r="IBC102" s="106"/>
      <c r="IBD102" s="106"/>
      <c r="IBE102" s="106"/>
      <c r="IBF102" s="106"/>
      <c r="IBG102" s="106"/>
      <c r="IBH102" s="106"/>
      <c r="IBI102" s="106"/>
      <c r="IBJ102" s="106"/>
      <c r="IBK102" s="106"/>
      <c r="IBL102" s="106"/>
      <c r="IBM102" s="106"/>
      <c r="IBN102" s="106"/>
      <c r="IBO102" s="106"/>
      <c r="IBP102" s="106"/>
      <c r="IBQ102" s="106"/>
      <c r="IBR102" s="106"/>
      <c r="IBS102" s="106"/>
      <c r="IBT102" s="106"/>
      <c r="IBU102" s="106"/>
      <c r="IBV102" s="106"/>
      <c r="IBW102" s="106"/>
      <c r="IBX102" s="106"/>
      <c r="IBY102" s="106"/>
      <c r="IBZ102" s="106"/>
      <c r="ICA102" s="106"/>
      <c r="ICB102" s="106"/>
      <c r="ICC102" s="106"/>
      <c r="ICD102" s="106"/>
      <c r="ICE102" s="106"/>
      <c r="ICF102" s="106"/>
      <c r="ICG102" s="106"/>
      <c r="ICH102" s="106"/>
      <c r="ICI102" s="106"/>
      <c r="ICJ102" s="106"/>
      <c r="ICK102" s="106"/>
      <c r="ICL102" s="106"/>
      <c r="ICM102" s="106"/>
      <c r="ICN102" s="106"/>
      <c r="ICO102" s="106"/>
      <c r="ICP102" s="106"/>
      <c r="ICQ102" s="106"/>
      <c r="ICR102" s="106"/>
      <c r="ICS102" s="106"/>
      <c r="ICT102" s="106"/>
      <c r="ICU102" s="106"/>
      <c r="ICV102" s="106"/>
      <c r="ICW102" s="106"/>
      <c r="ICX102" s="106"/>
      <c r="ICY102" s="106"/>
      <c r="ICZ102" s="106"/>
      <c r="IDA102" s="106"/>
      <c r="IDB102" s="106"/>
      <c r="IDC102" s="106"/>
      <c r="IDD102" s="106"/>
      <c r="IDE102" s="106"/>
      <c r="IDF102" s="106"/>
      <c r="IDG102" s="106"/>
      <c r="IDH102" s="106"/>
      <c r="IDI102" s="106"/>
      <c r="IDJ102" s="106"/>
      <c r="IDK102" s="106"/>
      <c r="IDL102" s="106"/>
      <c r="IDM102" s="106"/>
      <c r="IDN102" s="106"/>
      <c r="IDO102" s="106"/>
      <c r="IDP102" s="106"/>
      <c r="IDQ102" s="106"/>
      <c r="IDR102" s="106"/>
      <c r="IDS102" s="106"/>
      <c r="IDT102" s="106"/>
      <c r="IDU102" s="106"/>
      <c r="IDV102" s="106"/>
      <c r="IDW102" s="106"/>
      <c r="IDX102" s="106"/>
      <c r="IDY102" s="106"/>
      <c r="IDZ102" s="106"/>
      <c r="IEA102" s="106"/>
      <c r="IEB102" s="106"/>
      <c r="IEC102" s="106"/>
      <c r="IED102" s="106"/>
      <c r="IEE102" s="106"/>
      <c r="IEF102" s="106"/>
      <c r="IEG102" s="106"/>
      <c r="IEH102" s="106"/>
      <c r="IEI102" s="106"/>
      <c r="IEJ102" s="106"/>
      <c r="IEK102" s="106"/>
      <c r="IEL102" s="106"/>
      <c r="IEM102" s="106"/>
      <c r="IEN102" s="106"/>
      <c r="IEO102" s="106"/>
      <c r="IEP102" s="106"/>
      <c r="IEQ102" s="106"/>
      <c r="IER102" s="106"/>
      <c r="IES102" s="106"/>
      <c r="IET102" s="106"/>
      <c r="IEU102" s="106"/>
      <c r="IEV102" s="106"/>
      <c r="IEW102" s="106"/>
      <c r="IEX102" s="106"/>
      <c r="IEY102" s="106"/>
      <c r="IEZ102" s="106"/>
      <c r="IFA102" s="106"/>
      <c r="IFB102" s="106"/>
      <c r="IFC102" s="106"/>
      <c r="IFD102" s="106"/>
      <c r="IFE102" s="106"/>
      <c r="IFF102" s="106"/>
      <c r="IFG102" s="106"/>
      <c r="IFH102" s="106"/>
      <c r="IFI102" s="106"/>
      <c r="IFJ102" s="106"/>
      <c r="IFK102" s="106"/>
      <c r="IFL102" s="106"/>
      <c r="IFM102" s="106"/>
      <c r="IFN102" s="106"/>
      <c r="IFO102" s="106"/>
      <c r="IFP102" s="106"/>
      <c r="IFQ102" s="106"/>
      <c r="IFR102" s="106"/>
      <c r="IFS102" s="106"/>
      <c r="IFT102" s="106"/>
      <c r="IFU102" s="106"/>
      <c r="IFV102" s="106"/>
      <c r="IFW102" s="106"/>
      <c r="IFX102" s="106"/>
      <c r="IFY102" s="106"/>
      <c r="IFZ102" s="106"/>
      <c r="IGA102" s="106"/>
      <c r="IGB102" s="106"/>
      <c r="IGC102" s="106"/>
      <c r="IGD102" s="106"/>
      <c r="IGE102" s="106"/>
      <c r="IGF102" s="106"/>
      <c r="IGG102" s="106"/>
      <c r="IGH102" s="106"/>
      <c r="IGI102" s="106"/>
      <c r="IGJ102" s="106"/>
      <c r="IGK102" s="106"/>
      <c r="IGL102" s="106"/>
      <c r="IGM102" s="106"/>
      <c r="IGN102" s="106"/>
      <c r="IGO102" s="106"/>
      <c r="IGP102" s="106"/>
      <c r="IGQ102" s="106"/>
      <c r="IGR102" s="106"/>
      <c r="IGS102" s="106"/>
      <c r="IGT102" s="106"/>
      <c r="IGU102" s="106"/>
      <c r="IGV102" s="106"/>
      <c r="IGW102" s="106"/>
      <c r="IGX102" s="106"/>
      <c r="IGY102" s="106"/>
      <c r="IGZ102" s="106"/>
      <c r="IHA102" s="106"/>
      <c r="IHB102" s="106"/>
      <c r="IHC102" s="106"/>
      <c r="IHD102" s="106"/>
      <c r="IHE102" s="106"/>
      <c r="IHF102" s="106"/>
      <c r="IHG102" s="106"/>
      <c r="IHH102" s="106"/>
      <c r="IHI102" s="106"/>
      <c r="IHJ102" s="106"/>
      <c r="IHK102" s="106"/>
      <c r="IHL102" s="106"/>
      <c r="IHM102" s="106"/>
      <c r="IHN102" s="106"/>
      <c r="IHO102" s="106"/>
      <c r="IHP102" s="106"/>
      <c r="IHQ102" s="106"/>
      <c r="IHR102" s="106"/>
      <c r="IHS102" s="106"/>
      <c r="IHT102" s="106"/>
      <c r="IHU102" s="106"/>
      <c r="IHV102" s="106"/>
      <c r="IHW102" s="106"/>
      <c r="IHX102" s="106"/>
      <c r="IHY102" s="106"/>
      <c r="IHZ102" s="106"/>
      <c r="IIA102" s="106"/>
      <c r="IIB102" s="106"/>
      <c r="IIC102" s="106"/>
      <c r="IID102" s="106"/>
      <c r="IIE102" s="106"/>
      <c r="IIF102" s="106"/>
      <c r="IIG102" s="106"/>
      <c r="IIH102" s="106"/>
      <c r="III102" s="106"/>
      <c r="IIJ102" s="106"/>
      <c r="IIK102" s="106"/>
      <c r="IIL102" s="106"/>
      <c r="IIM102" s="106"/>
      <c r="IIN102" s="106"/>
      <c r="IIO102" s="106"/>
      <c r="IIP102" s="106"/>
      <c r="IIQ102" s="106"/>
      <c r="IIR102" s="106"/>
      <c r="IIS102" s="106"/>
      <c r="IIT102" s="106"/>
      <c r="IIU102" s="106"/>
      <c r="IIV102" s="106"/>
      <c r="IIW102" s="106"/>
      <c r="IIX102" s="106"/>
      <c r="IIY102" s="106"/>
      <c r="IIZ102" s="106"/>
      <c r="IJA102" s="106"/>
      <c r="IJB102" s="106"/>
      <c r="IJC102" s="106"/>
      <c r="IJD102" s="106"/>
      <c r="IJE102" s="106"/>
      <c r="IJF102" s="106"/>
      <c r="IJG102" s="106"/>
      <c r="IJH102" s="106"/>
      <c r="IJI102" s="106"/>
      <c r="IJJ102" s="106"/>
      <c r="IJK102" s="106"/>
      <c r="IJL102" s="106"/>
      <c r="IJM102" s="106"/>
      <c r="IJN102" s="106"/>
      <c r="IJO102" s="106"/>
      <c r="IJP102" s="106"/>
      <c r="IJQ102" s="106"/>
      <c r="IJR102" s="106"/>
      <c r="IJS102" s="106"/>
      <c r="IJT102" s="106"/>
      <c r="IJU102" s="106"/>
      <c r="IJV102" s="106"/>
      <c r="IJW102" s="106"/>
      <c r="IJX102" s="106"/>
      <c r="IJY102" s="106"/>
      <c r="IJZ102" s="106"/>
      <c r="IKA102" s="106"/>
      <c r="IKB102" s="106"/>
      <c r="IKC102" s="106"/>
      <c r="IKD102" s="106"/>
      <c r="IKE102" s="106"/>
      <c r="IKF102" s="106"/>
      <c r="IKG102" s="106"/>
      <c r="IKH102" s="106"/>
      <c r="IKI102" s="106"/>
      <c r="IKJ102" s="106"/>
      <c r="IKK102" s="106"/>
      <c r="IKL102" s="106"/>
      <c r="IKM102" s="106"/>
      <c r="IKN102" s="106"/>
      <c r="IKO102" s="106"/>
      <c r="IKP102" s="106"/>
      <c r="IKQ102" s="106"/>
      <c r="IKR102" s="106"/>
      <c r="IKS102" s="106"/>
      <c r="IKT102" s="106"/>
      <c r="IKU102" s="106"/>
      <c r="IKV102" s="106"/>
      <c r="IKW102" s="106"/>
      <c r="IKX102" s="106"/>
      <c r="IKY102" s="106"/>
      <c r="IKZ102" s="106"/>
      <c r="ILA102" s="106"/>
      <c r="ILB102" s="106"/>
      <c r="ILC102" s="106"/>
      <c r="ILD102" s="106"/>
      <c r="ILE102" s="106"/>
      <c r="ILF102" s="106"/>
      <c r="ILG102" s="106"/>
      <c r="ILH102" s="106"/>
      <c r="ILI102" s="106"/>
      <c r="ILJ102" s="106"/>
      <c r="ILK102" s="106"/>
      <c r="ILL102" s="106"/>
      <c r="ILM102" s="106"/>
      <c r="ILN102" s="106"/>
      <c r="ILO102" s="106"/>
      <c r="ILP102" s="106"/>
      <c r="ILQ102" s="106"/>
      <c r="ILR102" s="106"/>
      <c r="ILS102" s="106"/>
      <c r="ILT102" s="106"/>
      <c r="ILU102" s="106"/>
      <c r="ILV102" s="106"/>
      <c r="ILW102" s="106"/>
      <c r="ILX102" s="106"/>
      <c r="ILY102" s="106"/>
      <c r="ILZ102" s="106"/>
      <c r="IMA102" s="106"/>
      <c r="IMB102" s="106"/>
      <c r="IMC102" s="106"/>
      <c r="IMD102" s="106"/>
      <c r="IME102" s="106"/>
      <c r="IMF102" s="106"/>
      <c r="IMG102" s="106"/>
      <c r="IMH102" s="106"/>
      <c r="IMI102" s="106"/>
      <c r="IMJ102" s="106"/>
      <c r="IMK102" s="106"/>
      <c r="IML102" s="106"/>
      <c r="IMM102" s="106"/>
      <c r="IMN102" s="106"/>
      <c r="IMO102" s="106"/>
      <c r="IMP102" s="106"/>
      <c r="IMQ102" s="106"/>
      <c r="IMR102" s="106"/>
      <c r="IMS102" s="106"/>
      <c r="IMT102" s="106"/>
      <c r="IMU102" s="106"/>
      <c r="IMV102" s="106"/>
      <c r="IMW102" s="106"/>
      <c r="IMX102" s="106"/>
      <c r="IMY102" s="106"/>
      <c r="IMZ102" s="106"/>
      <c r="INA102" s="106"/>
      <c r="INB102" s="106"/>
      <c r="INC102" s="106"/>
      <c r="IND102" s="106"/>
      <c r="INE102" s="106"/>
      <c r="INF102" s="106"/>
      <c r="ING102" s="106"/>
      <c r="INH102" s="106"/>
      <c r="INI102" s="106"/>
      <c r="INJ102" s="106"/>
      <c r="INK102" s="106"/>
      <c r="INL102" s="106"/>
      <c r="INM102" s="106"/>
      <c r="INN102" s="106"/>
      <c r="INO102" s="106"/>
      <c r="INP102" s="106"/>
      <c r="INQ102" s="106"/>
      <c r="INR102" s="106"/>
      <c r="INS102" s="106"/>
      <c r="INT102" s="106"/>
      <c r="INU102" s="106"/>
      <c r="INV102" s="106"/>
      <c r="INW102" s="106"/>
      <c r="INX102" s="106"/>
      <c r="INY102" s="106"/>
      <c r="INZ102" s="106"/>
      <c r="IOA102" s="106"/>
      <c r="IOB102" s="106"/>
      <c r="IOC102" s="106"/>
      <c r="IOD102" s="106"/>
      <c r="IOE102" s="106"/>
      <c r="IOF102" s="106"/>
      <c r="IOG102" s="106"/>
      <c r="IOH102" s="106"/>
      <c r="IOI102" s="106"/>
      <c r="IOJ102" s="106"/>
      <c r="IOK102" s="106"/>
      <c r="IOL102" s="106"/>
      <c r="IOM102" s="106"/>
      <c r="ION102" s="106"/>
      <c r="IOO102" s="106"/>
      <c r="IOP102" s="106"/>
      <c r="IOQ102" s="106"/>
      <c r="IOR102" s="106"/>
      <c r="IOS102" s="106"/>
      <c r="IOT102" s="106"/>
      <c r="IOU102" s="106"/>
      <c r="IOV102" s="106"/>
      <c r="IOW102" s="106"/>
      <c r="IOX102" s="106"/>
      <c r="IOY102" s="106"/>
      <c r="IOZ102" s="106"/>
      <c r="IPA102" s="106"/>
      <c r="IPB102" s="106"/>
      <c r="IPC102" s="106"/>
      <c r="IPD102" s="106"/>
      <c r="IPE102" s="106"/>
      <c r="IPF102" s="106"/>
      <c r="IPG102" s="106"/>
      <c r="IPH102" s="106"/>
      <c r="IPI102" s="106"/>
      <c r="IPJ102" s="106"/>
      <c r="IPK102" s="106"/>
      <c r="IPL102" s="106"/>
      <c r="IPM102" s="106"/>
      <c r="IPN102" s="106"/>
      <c r="IPO102" s="106"/>
      <c r="IPP102" s="106"/>
      <c r="IPQ102" s="106"/>
      <c r="IPR102" s="106"/>
      <c r="IPS102" s="106"/>
      <c r="IPT102" s="106"/>
      <c r="IPU102" s="106"/>
      <c r="IPV102" s="106"/>
      <c r="IPW102" s="106"/>
      <c r="IPX102" s="106"/>
      <c r="IPY102" s="106"/>
      <c r="IPZ102" s="106"/>
      <c r="IQA102" s="106"/>
      <c r="IQB102" s="106"/>
      <c r="IQC102" s="106"/>
      <c r="IQD102" s="106"/>
      <c r="IQE102" s="106"/>
      <c r="IQF102" s="106"/>
      <c r="IQG102" s="106"/>
      <c r="IQH102" s="106"/>
      <c r="IQI102" s="106"/>
      <c r="IQJ102" s="106"/>
      <c r="IQK102" s="106"/>
      <c r="IQL102" s="106"/>
      <c r="IQM102" s="106"/>
      <c r="IQN102" s="106"/>
      <c r="IQO102" s="106"/>
      <c r="IQP102" s="106"/>
      <c r="IQQ102" s="106"/>
      <c r="IQR102" s="106"/>
      <c r="IQS102" s="106"/>
      <c r="IQT102" s="106"/>
      <c r="IQU102" s="106"/>
      <c r="IQV102" s="106"/>
      <c r="IQW102" s="106"/>
      <c r="IQX102" s="106"/>
      <c r="IQY102" s="106"/>
      <c r="IQZ102" s="106"/>
      <c r="IRA102" s="106"/>
      <c r="IRB102" s="106"/>
      <c r="IRC102" s="106"/>
      <c r="IRD102" s="106"/>
      <c r="IRE102" s="106"/>
      <c r="IRF102" s="106"/>
      <c r="IRG102" s="106"/>
      <c r="IRH102" s="106"/>
      <c r="IRI102" s="106"/>
      <c r="IRJ102" s="106"/>
      <c r="IRK102" s="106"/>
      <c r="IRL102" s="106"/>
      <c r="IRM102" s="106"/>
      <c r="IRN102" s="106"/>
      <c r="IRO102" s="106"/>
      <c r="IRP102" s="106"/>
      <c r="IRQ102" s="106"/>
      <c r="IRR102" s="106"/>
      <c r="IRS102" s="106"/>
      <c r="IRT102" s="106"/>
      <c r="IRU102" s="106"/>
      <c r="IRV102" s="106"/>
      <c r="IRW102" s="106"/>
      <c r="IRX102" s="106"/>
      <c r="IRY102" s="106"/>
      <c r="IRZ102" s="106"/>
      <c r="ISA102" s="106"/>
      <c r="ISB102" s="106"/>
      <c r="ISC102" s="106"/>
      <c r="ISD102" s="106"/>
      <c r="ISE102" s="106"/>
      <c r="ISF102" s="106"/>
      <c r="ISG102" s="106"/>
      <c r="ISH102" s="106"/>
      <c r="ISI102" s="106"/>
      <c r="ISJ102" s="106"/>
      <c r="ISK102" s="106"/>
      <c r="ISL102" s="106"/>
      <c r="ISM102" s="106"/>
      <c r="ISN102" s="106"/>
      <c r="ISO102" s="106"/>
      <c r="ISP102" s="106"/>
      <c r="ISQ102" s="106"/>
      <c r="ISR102" s="106"/>
      <c r="ISS102" s="106"/>
      <c r="IST102" s="106"/>
      <c r="ISU102" s="106"/>
      <c r="ISV102" s="106"/>
      <c r="ISW102" s="106"/>
      <c r="ISX102" s="106"/>
      <c r="ISY102" s="106"/>
      <c r="ISZ102" s="106"/>
      <c r="ITA102" s="106"/>
      <c r="ITB102" s="106"/>
      <c r="ITC102" s="106"/>
      <c r="ITD102" s="106"/>
      <c r="ITE102" s="106"/>
      <c r="ITF102" s="106"/>
      <c r="ITG102" s="106"/>
      <c r="ITH102" s="106"/>
      <c r="ITI102" s="106"/>
      <c r="ITJ102" s="106"/>
      <c r="ITK102" s="106"/>
      <c r="ITL102" s="106"/>
      <c r="ITM102" s="106"/>
      <c r="ITN102" s="106"/>
      <c r="ITO102" s="106"/>
      <c r="ITP102" s="106"/>
      <c r="ITQ102" s="106"/>
      <c r="ITR102" s="106"/>
      <c r="ITS102" s="106"/>
      <c r="ITT102" s="106"/>
      <c r="ITU102" s="106"/>
      <c r="ITV102" s="106"/>
      <c r="ITW102" s="106"/>
      <c r="ITX102" s="106"/>
      <c r="ITY102" s="106"/>
      <c r="ITZ102" s="106"/>
      <c r="IUA102" s="106"/>
      <c r="IUB102" s="106"/>
      <c r="IUC102" s="106"/>
      <c r="IUD102" s="106"/>
      <c r="IUE102" s="106"/>
      <c r="IUF102" s="106"/>
      <c r="IUG102" s="106"/>
      <c r="IUH102" s="106"/>
      <c r="IUI102" s="106"/>
      <c r="IUJ102" s="106"/>
      <c r="IUK102" s="106"/>
      <c r="IUL102" s="106"/>
      <c r="IUM102" s="106"/>
      <c r="IUN102" s="106"/>
      <c r="IUO102" s="106"/>
      <c r="IUP102" s="106"/>
      <c r="IUQ102" s="106"/>
      <c r="IUR102" s="106"/>
      <c r="IUS102" s="106"/>
      <c r="IUT102" s="106"/>
      <c r="IUU102" s="106"/>
      <c r="IUV102" s="106"/>
      <c r="IUW102" s="106"/>
      <c r="IUX102" s="106"/>
      <c r="IUY102" s="106"/>
      <c r="IUZ102" s="106"/>
      <c r="IVA102" s="106"/>
      <c r="IVB102" s="106"/>
      <c r="IVC102" s="106"/>
      <c r="IVD102" s="106"/>
      <c r="IVE102" s="106"/>
      <c r="IVF102" s="106"/>
      <c r="IVG102" s="106"/>
      <c r="IVH102" s="106"/>
      <c r="IVI102" s="106"/>
      <c r="IVJ102" s="106"/>
      <c r="IVK102" s="106"/>
      <c r="IVL102" s="106"/>
      <c r="IVM102" s="106"/>
      <c r="IVN102" s="106"/>
      <c r="IVO102" s="106"/>
      <c r="IVP102" s="106"/>
      <c r="IVQ102" s="106"/>
      <c r="IVR102" s="106"/>
      <c r="IVS102" s="106"/>
      <c r="IVT102" s="106"/>
      <c r="IVU102" s="106"/>
      <c r="IVV102" s="106"/>
      <c r="IVW102" s="106"/>
      <c r="IVX102" s="106"/>
      <c r="IVY102" s="106"/>
      <c r="IVZ102" s="106"/>
      <c r="IWA102" s="106"/>
      <c r="IWB102" s="106"/>
      <c r="IWC102" s="106"/>
      <c r="IWD102" s="106"/>
      <c r="IWE102" s="106"/>
      <c r="IWF102" s="106"/>
      <c r="IWG102" s="106"/>
      <c r="IWH102" s="106"/>
      <c r="IWI102" s="106"/>
      <c r="IWJ102" s="106"/>
      <c r="IWK102" s="106"/>
      <c r="IWL102" s="106"/>
      <c r="IWM102" s="106"/>
      <c r="IWN102" s="106"/>
      <c r="IWO102" s="106"/>
      <c r="IWP102" s="106"/>
      <c r="IWQ102" s="106"/>
      <c r="IWR102" s="106"/>
      <c r="IWS102" s="106"/>
      <c r="IWT102" s="106"/>
      <c r="IWU102" s="106"/>
      <c r="IWV102" s="106"/>
      <c r="IWW102" s="106"/>
      <c r="IWX102" s="106"/>
      <c r="IWY102" s="106"/>
      <c r="IWZ102" s="106"/>
      <c r="IXA102" s="106"/>
      <c r="IXB102" s="106"/>
      <c r="IXC102" s="106"/>
      <c r="IXD102" s="106"/>
      <c r="IXE102" s="106"/>
      <c r="IXF102" s="106"/>
      <c r="IXG102" s="106"/>
      <c r="IXH102" s="106"/>
      <c r="IXI102" s="106"/>
      <c r="IXJ102" s="106"/>
      <c r="IXK102" s="106"/>
      <c r="IXL102" s="106"/>
      <c r="IXM102" s="106"/>
      <c r="IXN102" s="106"/>
      <c r="IXO102" s="106"/>
      <c r="IXP102" s="106"/>
      <c r="IXQ102" s="106"/>
      <c r="IXR102" s="106"/>
      <c r="IXS102" s="106"/>
      <c r="IXT102" s="106"/>
      <c r="IXU102" s="106"/>
      <c r="IXV102" s="106"/>
      <c r="IXW102" s="106"/>
      <c r="IXX102" s="106"/>
      <c r="IXY102" s="106"/>
      <c r="IXZ102" s="106"/>
      <c r="IYA102" s="106"/>
      <c r="IYB102" s="106"/>
      <c r="IYC102" s="106"/>
      <c r="IYD102" s="106"/>
      <c r="IYE102" s="106"/>
      <c r="IYF102" s="106"/>
      <c r="IYG102" s="106"/>
      <c r="IYH102" s="106"/>
      <c r="IYI102" s="106"/>
      <c r="IYJ102" s="106"/>
      <c r="IYK102" s="106"/>
      <c r="IYL102" s="106"/>
      <c r="IYM102" s="106"/>
      <c r="IYN102" s="106"/>
      <c r="IYO102" s="106"/>
      <c r="IYP102" s="106"/>
      <c r="IYQ102" s="106"/>
      <c r="IYR102" s="106"/>
      <c r="IYS102" s="106"/>
      <c r="IYT102" s="106"/>
      <c r="IYU102" s="106"/>
      <c r="IYV102" s="106"/>
      <c r="IYW102" s="106"/>
      <c r="IYX102" s="106"/>
      <c r="IYY102" s="106"/>
      <c r="IYZ102" s="106"/>
      <c r="IZA102" s="106"/>
      <c r="IZB102" s="106"/>
      <c r="IZC102" s="106"/>
      <c r="IZD102" s="106"/>
      <c r="IZE102" s="106"/>
      <c r="IZF102" s="106"/>
      <c r="IZG102" s="106"/>
      <c r="IZH102" s="106"/>
      <c r="IZI102" s="106"/>
      <c r="IZJ102" s="106"/>
      <c r="IZK102" s="106"/>
      <c r="IZL102" s="106"/>
      <c r="IZM102" s="106"/>
      <c r="IZN102" s="106"/>
      <c r="IZO102" s="106"/>
      <c r="IZP102" s="106"/>
      <c r="IZQ102" s="106"/>
      <c r="IZR102" s="106"/>
      <c r="IZS102" s="106"/>
      <c r="IZT102" s="106"/>
      <c r="IZU102" s="106"/>
      <c r="IZV102" s="106"/>
      <c r="IZW102" s="106"/>
      <c r="IZX102" s="106"/>
      <c r="IZY102" s="106"/>
      <c r="IZZ102" s="106"/>
      <c r="JAA102" s="106"/>
      <c r="JAB102" s="106"/>
      <c r="JAC102" s="106"/>
      <c r="JAD102" s="106"/>
      <c r="JAE102" s="106"/>
      <c r="JAF102" s="106"/>
      <c r="JAG102" s="106"/>
      <c r="JAH102" s="106"/>
      <c r="JAI102" s="106"/>
      <c r="JAJ102" s="106"/>
      <c r="JAK102" s="106"/>
      <c r="JAL102" s="106"/>
      <c r="JAM102" s="106"/>
      <c r="JAN102" s="106"/>
      <c r="JAO102" s="106"/>
      <c r="JAP102" s="106"/>
      <c r="JAQ102" s="106"/>
      <c r="JAR102" s="106"/>
      <c r="JAS102" s="106"/>
      <c r="JAT102" s="106"/>
      <c r="JAU102" s="106"/>
      <c r="JAV102" s="106"/>
      <c r="JAW102" s="106"/>
      <c r="JAX102" s="106"/>
      <c r="JAY102" s="106"/>
      <c r="JAZ102" s="106"/>
      <c r="JBA102" s="106"/>
      <c r="JBB102" s="106"/>
      <c r="JBC102" s="106"/>
      <c r="JBD102" s="106"/>
      <c r="JBE102" s="106"/>
      <c r="JBF102" s="106"/>
      <c r="JBG102" s="106"/>
      <c r="JBH102" s="106"/>
      <c r="JBI102" s="106"/>
      <c r="JBJ102" s="106"/>
      <c r="JBK102" s="106"/>
      <c r="JBL102" s="106"/>
      <c r="JBM102" s="106"/>
      <c r="JBN102" s="106"/>
      <c r="JBO102" s="106"/>
      <c r="JBP102" s="106"/>
      <c r="JBQ102" s="106"/>
      <c r="JBR102" s="106"/>
      <c r="JBS102" s="106"/>
      <c r="JBT102" s="106"/>
      <c r="JBU102" s="106"/>
      <c r="JBV102" s="106"/>
      <c r="JBW102" s="106"/>
      <c r="JBX102" s="106"/>
      <c r="JBY102" s="106"/>
      <c r="JBZ102" s="106"/>
      <c r="JCA102" s="106"/>
      <c r="JCB102" s="106"/>
      <c r="JCC102" s="106"/>
      <c r="JCD102" s="106"/>
      <c r="JCE102" s="106"/>
      <c r="JCF102" s="106"/>
      <c r="JCG102" s="106"/>
      <c r="JCH102" s="106"/>
      <c r="JCI102" s="106"/>
      <c r="JCJ102" s="106"/>
      <c r="JCK102" s="106"/>
      <c r="JCL102" s="106"/>
      <c r="JCM102" s="106"/>
      <c r="JCN102" s="106"/>
      <c r="JCO102" s="106"/>
      <c r="JCP102" s="106"/>
      <c r="JCQ102" s="106"/>
      <c r="JCR102" s="106"/>
      <c r="JCS102" s="106"/>
      <c r="JCT102" s="106"/>
      <c r="JCU102" s="106"/>
      <c r="JCV102" s="106"/>
      <c r="JCW102" s="106"/>
      <c r="JCX102" s="106"/>
      <c r="JCY102" s="106"/>
      <c r="JCZ102" s="106"/>
      <c r="JDA102" s="106"/>
      <c r="JDB102" s="106"/>
      <c r="JDC102" s="106"/>
      <c r="JDD102" s="106"/>
      <c r="JDE102" s="106"/>
      <c r="JDF102" s="106"/>
      <c r="JDG102" s="106"/>
      <c r="JDH102" s="106"/>
      <c r="JDI102" s="106"/>
      <c r="JDJ102" s="106"/>
      <c r="JDK102" s="106"/>
      <c r="JDL102" s="106"/>
      <c r="JDM102" s="106"/>
      <c r="JDN102" s="106"/>
      <c r="JDO102" s="106"/>
      <c r="JDP102" s="106"/>
      <c r="JDQ102" s="106"/>
      <c r="JDR102" s="106"/>
      <c r="JDS102" s="106"/>
      <c r="JDT102" s="106"/>
      <c r="JDU102" s="106"/>
      <c r="JDV102" s="106"/>
      <c r="JDW102" s="106"/>
      <c r="JDX102" s="106"/>
      <c r="JDY102" s="106"/>
      <c r="JDZ102" s="106"/>
      <c r="JEA102" s="106"/>
      <c r="JEB102" s="106"/>
      <c r="JEC102" s="106"/>
      <c r="JED102" s="106"/>
      <c r="JEE102" s="106"/>
      <c r="JEF102" s="106"/>
      <c r="JEG102" s="106"/>
      <c r="JEH102" s="106"/>
      <c r="JEI102" s="106"/>
      <c r="JEJ102" s="106"/>
      <c r="JEK102" s="106"/>
      <c r="JEL102" s="106"/>
      <c r="JEM102" s="106"/>
      <c r="JEN102" s="106"/>
      <c r="JEO102" s="106"/>
      <c r="JEP102" s="106"/>
      <c r="JEQ102" s="106"/>
      <c r="JER102" s="106"/>
      <c r="JES102" s="106"/>
      <c r="JET102" s="106"/>
      <c r="JEU102" s="106"/>
      <c r="JEV102" s="106"/>
      <c r="JEW102" s="106"/>
      <c r="JEX102" s="106"/>
      <c r="JEY102" s="106"/>
      <c r="JEZ102" s="106"/>
      <c r="JFA102" s="106"/>
      <c r="JFB102" s="106"/>
      <c r="JFC102" s="106"/>
      <c r="JFD102" s="106"/>
      <c r="JFE102" s="106"/>
      <c r="JFF102" s="106"/>
      <c r="JFG102" s="106"/>
      <c r="JFH102" s="106"/>
      <c r="JFI102" s="106"/>
      <c r="JFJ102" s="106"/>
      <c r="JFK102" s="106"/>
      <c r="JFL102" s="106"/>
      <c r="JFM102" s="106"/>
      <c r="JFN102" s="106"/>
      <c r="JFO102" s="106"/>
      <c r="JFP102" s="106"/>
      <c r="JFQ102" s="106"/>
      <c r="JFR102" s="106"/>
      <c r="JFS102" s="106"/>
      <c r="JFT102" s="106"/>
      <c r="JFU102" s="106"/>
      <c r="JFV102" s="106"/>
      <c r="JFW102" s="106"/>
      <c r="JFX102" s="106"/>
      <c r="JFY102" s="106"/>
      <c r="JFZ102" s="106"/>
      <c r="JGA102" s="106"/>
      <c r="JGB102" s="106"/>
      <c r="JGC102" s="106"/>
      <c r="JGD102" s="106"/>
      <c r="JGE102" s="106"/>
      <c r="JGF102" s="106"/>
      <c r="JGG102" s="106"/>
      <c r="JGH102" s="106"/>
      <c r="JGI102" s="106"/>
      <c r="JGJ102" s="106"/>
      <c r="JGK102" s="106"/>
      <c r="JGL102" s="106"/>
      <c r="JGM102" s="106"/>
      <c r="JGN102" s="106"/>
      <c r="JGO102" s="106"/>
      <c r="JGP102" s="106"/>
      <c r="JGQ102" s="106"/>
      <c r="JGR102" s="106"/>
      <c r="JGS102" s="106"/>
      <c r="JGT102" s="106"/>
      <c r="JGU102" s="106"/>
      <c r="JGV102" s="106"/>
      <c r="JGW102" s="106"/>
      <c r="JGX102" s="106"/>
      <c r="JGY102" s="106"/>
      <c r="JGZ102" s="106"/>
      <c r="JHA102" s="106"/>
      <c r="JHB102" s="106"/>
      <c r="JHC102" s="106"/>
      <c r="JHD102" s="106"/>
      <c r="JHE102" s="106"/>
      <c r="JHF102" s="106"/>
      <c r="JHG102" s="106"/>
      <c r="JHH102" s="106"/>
      <c r="JHI102" s="106"/>
      <c r="JHJ102" s="106"/>
      <c r="JHK102" s="106"/>
      <c r="JHL102" s="106"/>
      <c r="JHM102" s="106"/>
      <c r="JHN102" s="106"/>
      <c r="JHO102" s="106"/>
      <c r="JHP102" s="106"/>
      <c r="JHQ102" s="106"/>
      <c r="JHR102" s="106"/>
      <c r="JHS102" s="106"/>
      <c r="JHT102" s="106"/>
      <c r="JHU102" s="106"/>
      <c r="JHV102" s="106"/>
      <c r="JHW102" s="106"/>
      <c r="JHX102" s="106"/>
      <c r="JHY102" s="106"/>
      <c r="JHZ102" s="106"/>
      <c r="JIA102" s="106"/>
      <c r="JIB102" s="106"/>
      <c r="JIC102" s="106"/>
      <c r="JID102" s="106"/>
      <c r="JIE102" s="106"/>
      <c r="JIF102" s="106"/>
      <c r="JIG102" s="106"/>
      <c r="JIH102" s="106"/>
      <c r="JII102" s="106"/>
      <c r="JIJ102" s="106"/>
      <c r="JIK102" s="106"/>
      <c r="JIL102" s="106"/>
      <c r="JIM102" s="106"/>
      <c r="JIN102" s="106"/>
      <c r="JIO102" s="106"/>
      <c r="JIP102" s="106"/>
      <c r="JIQ102" s="106"/>
      <c r="JIR102" s="106"/>
      <c r="JIS102" s="106"/>
      <c r="JIT102" s="106"/>
      <c r="JIU102" s="106"/>
      <c r="JIV102" s="106"/>
      <c r="JIW102" s="106"/>
      <c r="JIX102" s="106"/>
      <c r="JIY102" s="106"/>
      <c r="JIZ102" s="106"/>
      <c r="JJA102" s="106"/>
      <c r="JJB102" s="106"/>
      <c r="JJC102" s="106"/>
      <c r="JJD102" s="106"/>
      <c r="JJE102" s="106"/>
      <c r="JJF102" s="106"/>
      <c r="JJG102" s="106"/>
      <c r="JJH102" s="106"/>
      <c r="JJI102" s="106"/>
      <c r="JJJ102" s="106"/>
      <c r="JJK102" s="106"/>
      <c r="JJL102" s="106"/>
      <c r="JJM102" s="106"/>
      <c r="JJN102" s="106"/>
      <c r="JJO102" s="106"/>
      <c r="JJP102" s="106"/>
      <c r="JJQ102" s="106"/>
      <c r="JJR102" s="106"/>
      <c r="JJS102" s="106"/>
      <c r="JJT102" s="106"/>
      <c r="JJU102" s="106"/>
      <c r="JJV102" s="106"/>
      <c r="JJW102" s="106"/>
      <c r="JJX102" s="106"/>
      <c r="JJY102" s="106"/>
      <c r="JJZ102" s="106"/>
      <c r="JKA102" s="106"/>
      <c r="JKB102" s="106"/>
      <c r="JKC102" s="106"/>
      <c r="JKD102" s="106"/>
      <c r="JKE102" s="106"/>
      <c r="JKF102" s="106"/>
      <c r="JKG102" s="106"/>
      <c r="JKH102" s="106"/>
      <c r="JKI102" s="106"/>
      <c r="JKJ102" s="106"/>
      <c r="JKK102" s="106"/>
      <c r="JKL102" s="106"/>
      <c r="JKM102" s="106"/>
      <c r="JKN102" s="106"/>
      <c r="JKO102" s="106"/>
      <c r="JKP102" s="106"/>
      <c r="JKQ102" s="106"/>
      <c r="JKR102" s="106"/>
      <c r="JKS102" s="106"/>
      <c r="JKT102" s="106"/>
      <c r="JKU102" s="106"/>
      <c r="JKV102" s="106"/>
      <c r="JKW102" s="106"/>
      <c r="JKX102" s="106"/>
      <c r="JKY102" s="106"/>
      <c r="JKZ102" s="106"/>
      <c r="JLA102" s="106"/>
      <c r="JLB102" s="106"/>
      <c r="JLC102" s="106"/>
      <c r="JLD102" s="106"/>
      <c r="JLE102" s="106"/>
      <c r="JLF102" s="106"/>
      <c r="JLG102" s="106"/>
      <c r="JLH102" s="106"/>
      <c r="JLI102" s="106"/>
      <c r="JLJ102" s="106"/>
      <c r="JLK102" s="106"/>
      <c r="JLL102" s="106"/>
      <c r="JLM102" s="106"/>
      <c r="JLN102" s="106"/>
      <c r="JLO102" s="106"/>
      <c r="JLP102" s="106"/>
      <c r="JLQ102" s="106"/>
      <c r="JLR102" s="106"/>
      <c r="JLS102" s="106"/>
      <c r="JLT102" s="106"/>
      <c r="JLU102" s="106"/>
      <c r="JLV102" s="106"/>
      <c r="JLW102" s="106"/>
      <c r="JLX102" s="106"/>
      <c r="JLY102" s="106"/>
      <c r="JLZ102" s="106"/>
      <c r="JMA102" s="106"/>
      <c r="JMB102" s="106"/>
      <c r="JMC102" s="106"/>
      <c r="JMD102" s="106"/>
      <c r="JME102" s="106"/>
      <c r="JMF102" s="106"/>
      <c r="JMG102" s="106"/>
      <c r="JMH102" s="106"/>
      <c r="JMI102" s="106"/>
      <c r="JMJ102" s="106"/>
      <c r="JMK102" s="106"/>
      <c r="JML102" s="106"/>
      <c r="JMM102" s="106"/>
      <c r="JMN102" s="106"/>
      <c r="JMO102" s="106"/>
      <c r="JMP102" s="106"/>
      <c r="JMQ102" s="106"/>
      <c r="JMR102" s="106"/>
      <c r="JMS102" s="106"/>
      <c r="JMT102" s="106"/>
      <c r="JMU102" s="106"/>
      <c r="JMV102" s="106"/>
      <c r="JMW102" s="106"/>
      <c r="JMX102" s="106"/>
      <c r="JMY102" s="106"/>
      <c r="JMZ102" s="106"/>
      <c r="JNA102" s="106"/>
      <c r="JNB102" s="106"/>
      <c r="JNC102" s="106"/>
      <c r="JND102" s="106"/>
      <c r="JNE102" s="106"/>
      <c r="JNF102" s="106"/>
      <c r="JNG102" s="106"/>
      <c r="JNH102" s="106"/>
      <c r="JNI102" s="106"/>
      <c r="JNJ102" s="106"/>
      <c r="JNK102" s="106"/>
      <c r="JNL102" s="106"/>
      <c r="JNM102" s="106"/>
      <c r="JNN102" s="106"/>
      <c r="JNO102" s="106"/>
      <c r="JNP102" s="106"/>
      <c r="JNQ102" s="106"/>
      <c r="JNR102" s="106"/>
      <c r="JNS102" s="106"/>
      <c r="JNT102" s="106"/>
      <c r="JNU102" s="106"/>
      <c r="JNV102" s="106"/>
      <c r="JNW102" s="106"/>
      <c r="JNX102" s="106"/>
      <c r="JNY102" s="106"/>
      <c r="JNZ102" s="106"/>
      <c r="JOA102" s="106"/>
      <c r="JOB102" s="106"/>
      <c r="JOC102" s="106"/>
      <c r="JOD102" s="106"/>
      <c r="JOE102" s="106"/>
      <c r="JOF102" s="106"/>
      <c r="JOG102" s="106"/>
      <c r="JOH102" s="106"/>
      <c r="JOI102" s="106"/>
      <c r="JOJ102" s="106"/>
      <c r="JOK102" s="106"/>
      <c r="JOL102" s="106"/>
      <c r="JOM102" s="106"/>
      <c r="JON102" s="106"/>
      <c r="JOO102" s="106"/>
      <c r="JOP102" s="106"/>
      <c r="JOQ102" s="106"/>
      <c r="JOR102" s="106"/>
      <c r="JOS102" s="106"/>
      <c r="JOT102" s="106"/>
      <c r="JOU102" s="106"/>
      <c r="JOV102" s="106"/>
      <c r="JOW102" s="106"/>
      <c r="JOX102" s="106"/>
      <c r="JOY102" s="106"/>
      <c r="JOZ102" s="106"/>
      <c r="JPA102" s="106"/>
      <c r="JPB102" s="106"/>
      <c r="JPC102" s="106"/>
      <c r="JPD102" s="106"/>
      <c r="JPE102" s="106"/>
      <c r="JPF102" s="106"/>
      <c r="JPG102" s="106"/>
      <c r="JPH102" s="106"/>
      <c r="JPI102" s="106"/>
      <c r="JPJ102" s="106"/>
      <c r="JPK102" s="106"/>
      <c r="JPL102" s="106"/>
      <c r="JPM102" s="106"/>
      <c r="JPN102" s="106"/>
      <c r="JPO102" s="106"/>
      <c r="JPP102" s="106"/>
      <c r="JPQ102" s="106"/>
      <c r="JPR102" s="106"/>
      <c r="JPS102" s="106"/>
      <c r="JPT102" s="106"/>
      <c r="JPU102" s="106"/>
      <c r="JPV102" s="106"/>
      <c r="JPW102" s="106"/>
      <c r="JPX102" s="106"/>
      <c r="JPY102" s="106"/>
      <c r="JPZ102" s="106"/>
      <c r="JQA102" s="106"/>
      <c r="JQB102" s="106"/>
      <c r="JQC102" s="106"/>
      <c r="JQD102" s="106"/>
      <c r="JQE102" s="106"/>
      <c r="JQF102" s="106"/>
      <c r="JQG102" s="106"/>
      <c r="JQH102" s="106"/>
      <c r="JQI102" s="106"/>
      <c r="JQJ102" s="106"/>
      <c r="JQK102" s="106"/>
      <c r="JQL102" s="106"/>
      <c r="JQM102" s="106"/>
      <c r="JQN102" s="106"/>
      <c r="JQO102" s="106"/>
      <c r="JQP102" s="106"/>
      <c r="JQQ102" s="106"/>
      <c r="JQR102" s="106"/>
      <c r="JQS102" s="106"/>
      <c r="JQT102" s="106"/>
      <c r="JQU102" s="106"/>
      <c r="JQV102" s="106"/>
      <c r="JQW102" s="106"/>
      <c r="JQX102" s="106"/>
      <c r="JQY102" s="106"/>
      <c r="JQZ102" s="106"/>
      <c r="JRA102" s="106"/>
      <c r="JRB102" s="106"/>
      <c r="JRC102" s="106"/>
      <c r="JRD102" s="106"/>
      <c r="JRE102" s="106"/>
      <c r="JRF102" s="106"/>
      <c r="JRG102" s="106"/>
      <c r="JRH102" s="106"/>
      <c r="JRI102" s="106"/>
      <c r="JRJ102" s="106"/>
      <c r="JRK102" s="106"/>
      <c r="JRL102" s="106"/>
      <c r="JRM102" s="106"/>
      <c r="JRN102" s="106"/>
      <c r="JRO102" s="106"/>
      <c r="JRP102" s="106"/>
      <c r="JRQ102" s="106"/>
      <c r="JRR102" s="106"/>
      <c r="JRS102" s="106"/>
      <c r="JRT102" s="106"/>
      <c r="JRU102" s="106"/>
      <c r="JRV102" s="106"/>
      <c r="JRW102" s="106"/>
      <c r="JRX102" s="106"/>
      <c r="JRY102" s="106"/>
      <c r="JRZ102" s="106"/>
      <c r="JSA102" s="106"/>
      <c r="JSB102" s="106"/>
      <c r="JSC102" s="106"/>
      <c r="JSD102" s="106"/>
      <c r="JSE102" s="106"/>
      <c r="JSF102" s="106"/>
      <c r="JSG102" s="106"/>
      <c r="JSH102" s="106"/>
      <c r="JSI102" s="106"/>
      <c r="JSJ102" s="106"/>
      <c r="JSK102" s="106"/>
      <c r="JSL102" s="106"/>
      <c r="JSM102" s="106"/>
      <c r="JSN102" s="106"/>
      <c r="JSO102" s="106"/>
      <c r="JSP102" s="106"/>
      <c r="JSQ102" s="106"/>
      <c r="JSR102" s="106"/>
      <c r="JSS102" s="106"/>
      <c r="JST102" s="106"/>
      <c r="JSU102" s="106"/>
      <c r="JSV102" s="106"/>
      <c r="JSW102" s="106"/>
      <c r="JSX102" s="106"/>
      <c r="JSY102" s="106"/>
      <c r="JSZ102" s="106"/>
      <c r="JTA102" s="106"/>
      <c r="JTB102" s="106"/>
      <c r="JTC102" s="106"/>
      <c r="JTD102" s="106"/>
      <c r="JTE102" s="106"/>
      <c r="JTF102" s="106"/>
      <c r="JTG102" s="106"/>
      <c r="JTH102" s="106"/>
      <c r="JTI102" s="106"/>
      <c r="JTJ102" s="106"/>
      <c r="JTK102" s="106"/>
      <c r="JTL102" s="106"/>
      <c r="JTM102" s="106"/>
      <c r="JTN102" s="106"/>
      <c r="JTO102" s="106"/>
      <c r="JTP102" s="106"/>
      <c r="JTQ102" s="106"/>
      <c r="JTR102" s="106"/>
      <c r="JTS102" s="106"/>
      <c r="JTT102" s="106"/>
      <c r="JTU102" s="106"/>
      <c r="JTV102" s="106"/>
      <c r="JTW102" s="106"/>
      <c r="JTX102" s="106"/>
      <c r="JTY102" s="106"/>
      <c r="JTZ102" s="106"/>
      <c r="JUA102" s="106"/>
      <c r="JUB102" s="106"/>
      <c r="JUC102" s="106"/>
      <c r="JUD102" s="106"/>
      <c r="JUE102" s="106"/>
      <c r="JUF102" s="106"/>
      <c r="JUG102" s="106"/>
      <c r="JUH102" s="106"/>
      <c r="JUI102" s="106"/>
      <c r="JUJ102" s="106"/>
      <c r="JUK102" s="106"/>
      <c r="JUL102" s="106"/>
      <c r="JUM102" s="106"/>
      <c r="JUN102" s="106"/>
      <c r="JUO102" s="106"/>
      <c r="JUP102" s="106"/>
      <c r="JUQ102" s="106"/>
      <c r="JUR102" s="106"/>
      <c r="JUS102" s="106"/>
      <c r="JUT102" s="106"/>
      <c r="JUU102" s="106"/>
      <c r="JUV102" s="106"/>
      <c r="JUW102" s="106"/>
      <c r="JUX102" s="106"/>
      <c r="JUY102" s="106"/>
      <c r="JUZ102" s="106"/>
      <c r="JVA102" s="106"/>
      <c r="JVB102" s="106"/>
      <c r="JVC102" s="106"/>
      <c r="JVD102" s="106"/>
      <c r="JVE102" s="106"/>
      <c r="JVF102" s="106"/>
      <c r="JVG102" s="106"/>
      <c r="JVH102" s="106"/>
      <c r="JVI102" s="106"/>
      <c r="JVJ102" s="106"/>
      <c r="JVK102" s="106"/>
      <c r="JVL102" s="106"/>
      <c r="JVM102" s="106"/>
      <c r="JVN102" s="106"/>
      <c r="JVO102" s="106"/>
      <c r="JVP102" s="106"/>
      <c r="JVQ102" s="106"/>
      <c r="JVR102" s="106"/>
      <c r="JVS102" s="106"/>
      <c r="JVT102" s="106"/>
      <c r="JVU102" s="106"/>
      <c r="JVV102" s="106"/>
      <c r="JVW102" s="106"/>
      <c r="JVX102" s="106"/>
      <c r="JVY102" s="106"/>
      <c r="JVZ102" s="106"/>
      <c r="JWA102" s="106"/>
      <c r="JWB102" s="106"/>
      <c r="JWC102" s="106"/>
      <c r="JWD102" s="106"/>
      <c r="JWE102" s="106"/>
      <c r="JWF102" s="106"/>
      <c r="JWG102" s="106"/>
      <c r="JWH102" s="106"/>
      <c r="JWI102" s="106"/>
      <c r="JWJ102" s="106"/>
      <c r="JWK102" s="106"/>
      <c r="JWL102" s="106"/>
      <c r="JWM102" s="106"/>
      <c r="JWN102" s="106"/>
      <c r="JWO102" s="106"/>
      <c r="JWP102" s="106"/>
      <c r="JWQ102" s="106"/>
      <c r="JWR102" s="106"/>
      <c r="JWS102" s="106"/>
      <c r="JWT102" s="106"/>
      <c r="JWU102" s="106"/>
      <c r="JWV102" s="106"/>
      <c r="JWW102" s="106"/>
      <c r="JWX102" s="106"/>
      <c r="JWY102" s="106"/>
      <c r="JWZ102" s="106"/>
      <c r="JXA102" s="106"/>
      <c r="JXB102" s="106"/>
      <c r="JXC102" s="106"/>
      <c r="JXD102" s="106"/>
      <c r="JXE102" s="106"/>
      <c r="JXF102" s="106"/>
      <c r="JXG102" s="106"/>
      <c r="JXH102" s="106"/>
      <c r="JXI102" s="106"/>
      <c r="JXJ102" s="106"/>
      <c r="JXK102" s="106"/>
      <c r="JXL102" s="106"/>
      <c r="JXM102" s="106"/>
      <c r="JXN102" s="106"/>
      <c r="JXO102" s="106"/>
      <c r="JXP102" s="106"/>
      <c r="JXQ102" s="106"/>
      <c r="JXR102" s="106"/>
      <c r="JXS102" s="106"/>
      <c r="JXT102" s="106"/>
      <c r="JXU102" s="106"/>
      <c r="JXV102" s="106"/>
      <c r="JXW102" s="106"/>
      <c r="JXX102" s="106"/>
      <c r="JXY102" s="106"/>
      <c r="JXZ102" s="106"/>
      <c r="JYA102" s="106"/>
      <c r="JYB102" s="106"/>
      <c r="JYC102" s="106"/>
      <c r="JYD102" s="106"/>
      <c r="JYE102" s="106"/>
      <c r="JYF102" s="106"/>
      <c r="JYG102" s="106"/>
      <c r="JYH102" s="106"/>
      <c r="JYI102" s="106"/>
      <c r="JYJ102" s="106"/>
      <c r="JYK102" s="106"/>
      <c r="JYL102" s="106"/>
      <c r="JYM102" s="106"/>
      <c r="JYN102" s="106"/>
      <c r="JYO102" s="106"/>
      <c r="JYP102" s="106"/>
      <c r="JYQ102" s="106"/>
      <c r="JYR102" s="106"/>
      <c r="JYS102" s="106"/>
      <c r="JYT102" s="106"/>
      <c r="JYU102" s="106"/>
      <c r="JYV102" s="106"/>
      <c r="JYW102" s="106"/>
      <c r="JYX102" s="106"/>
      <c r="JYY102" s="106"/>
      <c r="JYZ102" s="106"/>
      <c r="JZA102" s="106"/>
      <c r="JZB102" s="106"/>
      <c r="JZC102" s="106"/>
      <c r="JZD102" s="106"/>
      <c r="JZE102" s="106"/>
      <c r="JZF102" s="106"/>
      <c r="JZG102" s="106"/>
      <c r="JZH102" s="106"/>
      <c r="JZI102" s="106"/>
      <c r="JZJ102" s="106"/>
      <c r="JZK102" s="106"/>
      <c r="JZL102" s="106"/>
      <c r="JZM102" s="106"/>
      <c r="JZN102" s="106"/>
      <c r="JZO102" s="106"/>
      <c r="JZP102" s="106"/>
      <c r="JZQ102" s="106"/>
      <c r="JZR102" s="106"/>
      <c r="JZS102" s="106"/>
      <c r="JZT102" s="106"/>
      <c r="JZU102" s="106"/>
      <c r="JZV102" s="106"/>
      <c r="JZW102" s="106"/>
      <c r="JZX102" s="106"/>
      <c r="JZY102" s="106"/>
      <c r="JZZ102" s="106"/>
      <c r="KAA102" s="106"/>
      <c r="KAB102" s="106"/>
      <c r="KAC102" s="106"/>
      <c r="KAD102" s="106"/>
      <c r="KAE102" s="106"/>
      <c r="KAF102" s="106"/>
      <c r="KAG102" s="106"/>
      <c r="KAH102" s="106"/>
      <c r="KAI102" s="106"/>
      <c r="KAJ102" s="106"/>
      <c r="KAK102" s="106"/>
      <c r="KAL102" s="106"/>
      <c r="KAM102" s="106"/>
      <c r="KAN102" s="106"/>
      <c r="KAO102" s="106"/>
      <c r="KAP102" s="106"/>
      <c r="KAQ102" s="106"/>
      <c r="KAR102" s="106"/>
      <c r="KAS102" s="106"/>
      <c r="KAT102" s="106"/>
      <c r="KAU102" s="106"/>
      <c r="KAV102" s="106"/>
      <c r="KAW102" s="106"/>
      <c r="KAX102" s="106"/>
      <c r="KAY102" s="106"/>
      <c r="KAZ102" s="106"/>
      <c r="KBA102" s="106"/>
      <c r="KBB102" s="106"/>
      <c r="KBC102" s="106"/>
      <c r="KBD102" s="106"/>
      <c r="KBE102" s="106"/>
      <c r="KBF102" s="106"/>
      <c r="KBG102" s="106"/>
      <c r="KBH102" s="106"/>
      <c r="KBI102" s="106"/>
      <c r="KBJ102" s="106"/>
      <c r="KBK102" s="106"/>
      <c r="KBL102" s="106"/>
      <c r="KBM102" s="106"/>
      <c r="KBN102" s="106"/>
      <c r="KBO102" s="106"/>
      <c r="KBP102" s="106"/>
      <c r="KBQ102" s="106"/>
      <c r="KBR102" s="106"/>
      <c r="KBS102" s="106"/>
      <c r="KBT102" s="106"/>
      <c r="KBU102" s="106"/>
      <c r="KBV102" s="106"/>
      <c r="KBW102" s="106"/>
      <c r="KBX102" s="106"/>
      <c r="KBY102" s="106"/>
      <c r="KBZ102" s="106"/>
      <c r="KCA102" s="106"/>
      <c r="KCB102" s="106"/>
      <c r="KCC102" s="106"/>
      <c r="KCD102" s="106"/>
      <c r="KCE102" s="106"/>
      <c r="KCF102" s="106"/>
      <c r="KCG102" s="106"/>
      <c r="KCH102" s="106"/>
      <c r="KCI102" s="106"/>
      <c r="KCJ102" s="106"/>
      <c r="KCK102" s="106"/>
      <c r="KCL102" s="106"/>
      <c r="KCM102" s="106"/>
      <c r="KCN102" s="106"/>
      <c r="KCO102" s="106"/>
      <c r="KCP102" s="106"/>
      <c r="KCQ102" s="106"/>
      <c r="KCR102" s="106"/>
      <c r="KCS102" s="106"/>
      <c r="KCT102" s="106"/>
      <c r="KCU102" s="106"/>
      <c r="KCV102" s="106"/>
      <c r="KCW102" s="106"/>
      <c r="KCX102" s="106"/>
      <c r="KCY102" s="106"/>
      <c r="KCZ102" s="106"/>
      <c r="KDA102" s="106"/>
      <c r="KDB102" s="106"/>
      <c r="KDC102" s="106"/>
      <c r="KDD102" s="106"/>
      <c r="KDE102" s="106"/>
      <c r="KDF102" s="106"/>
      <c r="KDG102" s="106"/>
      <c r="KDH102" s="106"/>
      <c r="KDI102" s="106"/>
      <c r="KDJ102" s="106"/>
      <c r="KDK102" s="106"/>
      <c r="KDL102" s="106"/>
      <c r="KDM102" s="106"/>
      <c r="KDN102" s="106"/>
      <c r="KDO102" s="106"/>
      <c r="KDP102" s="106"/>
      <c r="KDQ102" s="106"/>
      <c r="KDR102" s="106"/>
      <c r="KDS102" s="106"/>
      <c r="KDT102" s="106"/>
      <c r="KDU102" s="106"/>
      <c r="KDV102" s="106"/>
      <c r="KDW102" s="106"/>
      <c r="KDX102" s="106"/>
      <c r="KDY102" s="106"/>
      <c r="KDZ102" s="106"/>
      <c r="KEA102" s="106"/>
      <c r="KEB102" s="106"/>
      <c r="KEC102" s="106"/>
      <c r="KED102" s="106"/>
      <c r="KEE102" s="106"/>
      <c r="KEF102" s="106"/>
      <c r="KEG102" s="106"/>
      <c r="KEH102" s="106"/>
      <c r="KEI102" s="106"/>
      <c r="KEJ102" s="106"/>
      <c r="KEK102" s="106"/>
      <c r="KEL102" s="106"/>
      <c r="KEM102" s="106"/>
      <c r="KEN102" s="106"/>
      <c r="KEO102" s="106"/>
      <c r="KEP102" s="106"/>
      <c r="KEQ102" s="106"/>
      <c r="KER102" s="106"/>
      <c r="KES102" s="106"/>
      <c r="KET102" s="106"/>
      <c r="KEU102" s="106"/>
      <c r="KEV102" s="106"/>
      <c r="KEW102" s="106"/>
      <c r="KEX102" s="106"/>
      <c r="KEY102" s="106"/>
      <c r="KEZ102" s="106"/>
      <c r="KFA102" s="106"/>
      <c r="KFB102" s="106"/>
      <c r="KFC102" s="106"/>
      <c r="KFD102" s="106"/>
      <c r="KFE102" s="106"/>
      <c r="KFF102" s="106"/>
      <c r="KFG102" s="106"/>
      <c r="KFH102" s="106"/>
      <c r="KFI102" s="106"/>
      <c r="KFJ102" s="106"/>
      <c r="KFK102" s="106"/>
      <c r="KFL102" s="106"/>
      <c r="KFM102" s="106"/>
      <c r="KFN102" s="106"/>
      <c r="KFO102" s="106"/>
      <c r="KFP102" s="106"/>
      <c r="KFQ102" s="106"/>
      <c r="KFR102" s="106"/>
      <c r="KFS102" s="106"/>
      <c r="KFT102" s="106"/>
      <c r="KFU102" s="106"/>
      <c r="KFV102" s="106"/>
      <c r="KFW102" s="106"/>
      <c r="KFX102" s="106"/>
      <c r="KFY102" s="106"/>
      <c r="KFZ102" s="106"/>
      <c r="KGA102" s="106"/>
      <c r="KGB102" s="106"/>
      <c r="KGC102" s="106"/>
      <c r="KGD102" s="106"/>
      <c r="KGE102" s="106"/>
      <c r="KGF102" s="106"/>
      <c r="KGG102" s="106"/>
      <c r="KGH102" s="106"/>
      <c r="KGI102" s="106"/>
      <c r="KGJ102" s="106"/>
      <c r="KGK102" s="106"/>
      <c r="KGL102" s="106"/>
      <c r="KGM102" s="106"/>
      <c r="KGN102" s="106"/>
      <c r="KGO102" s="106"/>
      <c r="KGP102" s="106"/>
      <c r="KGQ102" s="106"/>
      <c r="KGR102" s="106"/>
      <c r="KGS102" s="106"/>
      <c r="KGT102" s="106"/>
      <c r="KGU102" s="106"/>
      <c r="KGV102" s="106"/>
      <c r="KGW102" s="106"/>
      <c r="KGX102" s="106"/>
      <c r="KGY102" s="106"/>
      <c r="KGZ102" s="106"/>
      <c r="KHA102" s="106"/>
      <c r="KHB102" s="106"/>
      <c r="KHC102" s="106"/>
      <c r="KHD102" s="106"/>
      <c r="KHE102" s="106"/>
      <c r="KHF102" s="106"/>
      <c r="KHG102" s="106"/>
      <c r="KHH102" s="106"/>
      <c r="KHI102" s="106"/>
      <c r="KHJ102" s="106"/>
      <c r="KHK102" s="106"/>
      <c r="KHL102" s="106"/>
      <c r="KHM102" s="106"/>
      <c r="KHN102" s="106"/>
      <c r="KHO102" s="106"/>
      <c r="KHP102" s="106"/>
      <c r="KHQ102" s="106"/>
      <c r="KHR102" s="106"/>
      <c r="KHS102" s="106"/>
      <c r="KHT102" s="106"/>
      <c r="KHU102" s="106"/>
      <c r="KHV102" s="106"/>
      <c r="KHW102" s="106"/>
      <c r="KHX102" s="106"/>
      <c r="KHY102" s="106"/>
      <c r="KHZ102" s="106"/>
      <c r="KIA102" s="106"/>
      <c r="KIB102" s="106"/>
      <c r="KIC102" s="106"/>
      <c r="KID102" s="106"/>
      <c r="KIE102" s="106"/>
      <c r="KIF102" s="106"/>
      <c r="KIG102" s="106"/>
      <c r="KIH102" s="106"/>
      <c r="KII102" s="106"/>
      <c r="KIJ102" s="106"/>
      <c r="KIK102" s="106"/>
      <c r="KIL102" s="106"/>
      <c r="KIM102" s="106"/>
      <c r="KIN102" s="106"/>
      <c r="KIO102" s="106"/>
      <c r="KIP102" s="106"/>
      <c r="KIQ102" s="106"/>
      <c r="KIR102" s="106"/>
      <c r="KIS102" s="106"/>
      <c r="KIT102" s="106"/>
      <c r="KIU102" s="106"/>
      <c r="KIV102" s="106"/>
      <c r="KIW102" s="106"/>
      <c r="KIX102" s="106"/>
      <c r="KIY102" s="106"/>
      <c r="KIZ102" s="106"/>
      <c r="KJA102" s="106"/>
      <c r="KJB102" s="106"/>
      <c r="KJC102" s="106"/>
      <c r="KJD102" s="106"/>
      <c r="KJE102" s="106"/>
      <c r="KJF102" s="106"/>
      <c r="KJG102" s="106"/>
      <c r="KJH102" s="106"/>
      <c r="KJI102" s="106"/>
      <c r="KJJ102" s="106"/>
      <c r="KJK102" s="106"/>
      <c r="KJL102" s="106"/>
      <c r="KJM102" s="106"/>
      <c r="KJN102" s="106"/>
      <c r="KJO102" s="106"/>
      <c r="KJP102" s="106"/>
      <c r="KJQ102" s="106"/>
      <c r="KJR102" s="106"/>
      <c r="KJS102" s="106"/>
      <c r="KJT102" s="106"/>
      <c r="KJU102" s="106"/>
      <c r="KJV102" s="106"/>
      <c r="KJW102" s="106"/>
      <c r="KJX102" s="106"/>
      <c r="KJY102" s="106"/>
      <c r="KJZ102" s="106"/>
      <c r="KKA102" s="106"/>
      <c r="KKB102" s="106"/>
      <c r="KKC102" s="106"/>
      <c r="KKD102" s="106"/>
      <c r="KKE102" s="106"/>
      <c r="KKF102" s="106"/>
      <c r="KKG102" s="106"/>
      <c r="KKH102" s="106"/>
      <c r="KKI102" s="106"/>
      <c r="KKJ102" s="106"/>
      <c r="KKK102" s="106"/>
      <c r="KKL102" s="106"/>
      <c r="KKM102" s="106"/>
      <c r="KKN102" s="106"/>
      <c r="KKO102" s="106"/>
      <c r="KKP102" s="106"/>
      <c r="KKQ102" s="106"/>
      <c r="KKR102" s="106"/>
      <c r="KKS102" s="106"/>
      <c r="KKT102" s="106"/>
      <c r="KKU102" s="106"/>
      <c r="KKV102" s="106"/>
      <c r="KKW102" s="106"/>
      <c r="KKX102" s="106"/>
      <c r="KKY102" s="106"/>
      <c r="KKZ102" s="106"/>
      <c r="KLA102" s="106"/>
      <c r="KLB102" s="106"/>
      <c r="KLC102" s="106"/>
      <c r="KLD102" s="106"/>
      <c r="KLE102" s="106"/>
      <c r="KLF102" s="106"/>
      <c r="KLG102" s="106"/>
      <c r="KLH102" s="106"/>
      <c r="KLI102" s="106"/>
      <c r="KLJ102" s="106"/>
      <c r="KLK102" s="106"/>
      <c r="KLL102" s="106"/>
      <c r="KLM102" s="106"/>
      <c r="KLN102" s="106"/>
      <c r="KLO102" s="106"/>
      <c r="KLP102" s="106"/>
      <c r="KLQ102" s="106"/>
      <c r="KLR102" s="106"/>
      <c r="KLS102" s="106"/>
      <c r="KLT102" s="106"/>
      <c r="KLU102" s="106"/>
      <c r="KLV102" s="106"/>
      <c r="KLW102" s="106"/>
      <c r="KLX102" s="106"/>
      <c r="KLY102" s="106"/>
      <c r="KLZ102" s="106"/>
      <c r="KMA102" s="106"/>
      <c r="KMB102" s="106"/>
      <c r="KMC102" s="106"/>
      <c r="KMD102" s="106"/>
      <c r="KME102" s="106"/>
      <c r="KMF102" s="106"/>
      <c r="KMG102" s="106"/>
      <c r="KMH102" s="106"/>
      <c r="KMI102" s="106"/>
      <c r="KMJ102" s="106"/>
      <c r="KMK102" s="106"/>
      <c r="KML102" s="106"/>
      <c r="KMM102" s="106"/>
      <c r="KMN102" s="106"/>
      <c r="KMO102" s="106"/>
      <c r="KMP102" s="106"/>
      <c r="KMQ102" s="106"/>
      <c r="KMR102" s="106"/>
      <c r="KMS102" s="106"/>
      <c r="KMT102" s="106"/>
      <c r="KMU102" s="106"/>
      <c r="KMV102" s="106"/>
      <c r="KMW102" s="106"/>
      <c r="KMX102" s="106"/>
      <c r="KMY102" s="106"/>
      <c r="KMZ102" s="106"/>
      <c r="KNA102" s="106"/>
      <c r="KNB102" s="106"/>
      <c r="KNC102" s="106"/>
      <c r="KND102" s="106"/>
      <c r="KNE102" s="106"/>
      <c r="KNF102" s="106"/>
      <c r="KNG102" s="106"/>
      <c r="KNH102" s="106"/>
      <c r="KNI102" s="106"/>
      <c r="KNJ102" s="106"/>
      <c r="KNK102" s="106"/>
      <c r="KNL102" s="106"/>
      <c r="KNM102" s="106"/>
      <c r="KNN102" s="106"/>
      <c r="KNO102" s="106"/>
      <c r="KNP102" s="106"/>
      <c r="KNQ102" s="106"/>
      <c r="KNR102" s="106"/>
      <c r="KNS102" s="106"/>
      <c r="KNT102" s="106"/>
      <c r="KNU102" s="106"/>
      <c r="KNV102" s="106"/>
      <c r="KNW102" s="106"/>
      <c r="KNX102" s="106"/>
      <c r="KNY102" s="106"/>
      <c r="KNZ102" s="106"/>
      <c r="KOA102" s="106"/>
      <c r="KOB102" s="106"/>
      <c r="KOC102" s="106"/>
      <c r="KOD102" s="106"/>
      <c r="KOE102" s="106"/>
      <c r="KOF102" s="106"/>
      <c r="KOG102" s="106"/>
      <c r="KOH102" s="106"/>
      <c r="KOI102" s="106"/>
      <c r="KOJ102" s="106"/>
      <c r="KOK102" s="106"/>
      <c r="KOL102" s="106"/>
      <c r="KOM102" s="106"/>
      <c r="KON102" s="106"/>
      <c r="KOO102" s="106"/>
      <c r="KOP102" s="106"/>
      <c r="KOQ102" s="106"/>
      <c r="KOR102" s="106"/>
      <c r="KOS102" s="106"/>
      <c r="KOT102" s="106"/>
      <c r="KOU102" s="106"/>
      <c r="KOV102" s="106"/>
      <c r="KOW102" s="106"/>
      <c r="KOX102" s="106"/>
      <c r="KOY102" s="106"/>
      <c r="KOZ102" s="106"/>
      <c r="KPA102" s="106"/>
      <c r="KPB102" s="106"/>
      <c r="KPC102" s="106"/>
      <c r="KPD102" s="106"/>
      <c r="KPE102" s="106"/>
      <c r="KPF102" s="106"/>
      <c r="KPG102" s="106"/>
      <c r="KPH102" s="106"/>
      <c r="KPI102" s="106"/>
      <c r="KPJ102" s="106"/>
      <c r="KPK102" s="106"/>
      <c r="KPL102" s="106"/>
      <c r="KPM102" s="106"/>
      <c r="KPN102" s="106"/>
      <c r="KPO102" s="106"/>
      <c r="KPP102" s="106"/>
      <c r="KPQ102" s="106"/>
      <c r="KPR102" s="106"/>
      <c r="KPS102" s="106"/>
      <c r="KPT102" s="106"/>
      <c r="KPU102" s="106"/>
      <c r="KPV102" s="106"/>
      <c r="KPW102" s="106"/>
      <c r="KPX102" s="106"/>
      <c r="KPY102" s="106"/>
      <c r="KPZ102" s="106"/>
      <c r="KQA102" s="106"/>
      <c r="KQB102" s="106"/>
      <c r="KQC102" s="106"/>
      <c r="KQD102" s="106"/>
      <c r="KQE102" s="106"/>
      <c r="KQF102" s="106"/>
      <c r="KQG102" s="106"/>
      <c r="KQH102" s="106"/>
      <c r="KQI102" s="106"/>
      <c r="KQJ102" s="106"/>
      <c r="KQK102" s="106"/>
      <c r="KQL102" s="106"/>
      <c r="KQM102" s="106"/>
      <c r="KQN102" s="106"/>
      <c r="KQO102" s="106"/>
      <c r="KQP102" s="106"/>
      <c r="KQQ102" s="106"/>
      <c r="KQR102" s="106"/>
      <c r="KQS102" s="106"/>
      <c r="KQT102" s="106"/>
      <c r="KQU102" s="106"/>
      <c r="KQV102" s="106"/>
      <c r="KQW102" s="106"/>
      <c r="KQX102" s="106"/>
      <c r="KQY102" s="106"/>
      <c r="KQZ102" s="106"/>
      <c r="KRA102" s="106"/>
      <c r="KRB102" s="106"/>
      <c r="KRC102" s="106"/>
      <c r="KRD102" s="106"/>
      <c r="KRE102" s="106"/>
      <c r="KRF102" s="106"/>
      <c r="KRG102" s="106"/>
      <c r="KRH102" s="106"/>
      <c r="KRI102" s="106"/>
      <c r="KRJ102" s="106"/>
      <c r="KRK102" s="106"/>
      <c r="KRL102" s="106"/>
      <c r="KRM102" s="106"/>
      <c r="KRN102" s="106"/>
      <c r="KRO102" s="106"/>
      <c r="KRP102" s="106"/>
      <c r="KRQ102" s="106"/>
      <c r="KRR102" s="106"/>
      <c r="KRS102" s="106"/>
      <c r="KRT102" s="106"/>
      <c r="KRU102" s="106"/>
      <c r="KRV102" s="106"/>
      <c r="KRW102" s="106"/>
      <c r="KRX102" s="106"/>
      <c r="KRY102" s="106"/>
      <c r="KRZ102" s="106"/>
      <c r="KSA102" s="106"/>
      <c r="KSB102" s="106"/>
      <c r="KSC102" s="106"/>
      <c r="KSD102" s="106"/>
      <c r="KSE102" s="106"/>
      <c r="KSF102" s="106"/>
      <c r="KSG102" s="106"/>
      <c r="KSH102" s="106"/>
      <c r="KSI102" s="106"/>
      <c r="KSJ102" s="106"/>
      <c r="KSK102" s="106"/>
      <c r="KSL102" s="106"/>
      <c r="KSM102" s="106"/>
      <c r="KSN102" s="106"/>
      <c r="KSO102" s="106"/>
      <c r="KSP102" s="106"/>
      <c r="KSQ102" s="106"/>
      <c r="KSR102" s="106"/>
      <c r="KSS102" s="106"/>
      <c r="KST102" s="106"/>
      <c r="KSU102" s="106"/>
      <c r="KSV102" s="106"/>
      <c r="KSW102" s="106"/>
      <c r="KSX102" s="106"/>
      <c r="KSY102" s="106"/>
      <c r="KSZ102" s="106"/>
      <c r="KTA102" s="106"/>
      <c r="KTB102" s="106"/>
      <c r="KTC102" s="106"/>
      <c r="KTD102" s="106"/>
      <c r="KTE102" s="106"/>
      <c r="KTF102" s="106"/>
      <c r="KTG102" s="106"/>
      <c r="KTH102" s="106"/>
      <c r="KTI102" s="106"/>
      <c r="KTJ102" s="106"/>
      <c r="KTK102" s="106"/>
      <c r="KTL102" s="106"/>
      <c r="KTM102" s="106"/>
      <c r="KTN102" s="106"/>
      <c r="KTO102" s="106"/>
      <c r="KTP102" s="106"/>
      <c r="KTQ102" s="106"/>
      <c r="KTR102" s="106"/>
      <c r="KTS102" s="106"/>
      <c r="KTT102" s="106"/>
      <c r="KTU102" s="106"/>
      <c r="KTV102" s="106"/>
      <c r="KTW102" s="106"/>
      <c r="KTX102" s="106"/>
      <c r="KTY102" s="106"/>
      <c r="KTZ102" s="106"/>
      <c r="KUA102" s="106"/>
      <c r="KUB102" s="106"/>
      <c r="KUC102" s="106"/>
      <c r="KUD102" s="106"/>
      <c r="KUE102" s="106"/>
      <c r="KUF102" s="106"/>
      <c r="KUG102" s="106"/>
      <c r="KUH102" s="106"/>
      <c r="KUI102" s="106"/>
      <c r="KUJ102" s="106"/>
      <c r="KUK102" s="106"/>
      <c r="KUL102" s="106"/>
      <c r="KUM102" s="106"/>
      <c r="KUN102" s="106"/>
      <c r="KUO102" s="106"/>
      <c r="KUP102" s="106"/>
      <c r="KUQ102" s="106"/>
      <c r="KUR102" s="106"/>
      <c r="KUS102" s="106"/>
      <c r="KUT102" s="106"/>
      <c r="KUU102" s="106"/>
      <c r="KUV102" s="106"/>
      <c r="KUW102" s="106"/>
      <c r="KUX102" s="106"/>
      <c r="KUY102" s="106"/>
      <c r="KUZ102" s="106"/>
      <c r="KVA102" s="106"/>
      <c r="KVB102" s="106"/>
      <c r="KVC102" s="106"/>
      <c r="KVD102" s="106"/>
      <c r="KVE102" s="106"/>
      <c r="KVF102" s="106"/>
      <c r="KVG102" s="106"/>
      <c r="KVH102" s="106"/>
      <c r="KVI102" s="106"/>
      <c r="KVJ102" s="106"/>
      <c r="KVK102" s="106"/>
      <c r="KVL102" s="106"/>
      <c r="KVM102" s="106"/>
      <c r="KVN102" s="106"/>
      <c r="KVO102" s="106"/>
      <c r="KVP102" s="106"/>
      <c r="KVQ102" s="106"/>
      <c r="KVR102" s="106"/>
      <c r="KVS102" s="106"/>
      <c r="KVT102" s="106"/>
      <c r="KVU102" s="106"/>
      <c r="KVV102" s="106"/>
      <c r="KVW102" s="106"/>
      <c r="KVX102" s="106"/>
      <c r="KVY102" s="106"/>
      <c r="KVZ102" s="106"/>
      <c r="KWA102" s="106"/>
      <c r="KWB102" s="106"/>
      <c r="KWC102" s="106"/>
      <c r="KWD102" s="106"/>
      <c r="KWE102" s="106"/>
      <c r="KWF102" s="106"/>
      <c r="KWG102" s="106"/>
      <c r="KWH102" s="106"/>
      <c r="KWI102" s="106"/>
      <c r="KWJ102" s="106"/>
      <c r="KWK102" s="106"/>
      <c r="KWL102" s="106"/>
      <c r="KWM102" s="106"/>
      <c r="KWN102" s="106"/>
      <c r="KWO102" s="106"/>
      <c r="KWP102" s="106"/>
      <c r="KWQ102" s="106"/>
      <c r="KWR102" s="106"/>
      <c r="KWS102" s="106"/>
      <c r="KWT102" s="106"/>
      <c r="KWU102" s="106"/>
      <c r="KWV102" s="106"/>
      <c r="KWW102" s="106"/>
      <c r="KWX102" s="106"/>
      <c r="KWY102" s="106"/>
      <c r="KWZ102" s="106"/>
      <c r="KXA102" s="106"/>
      <c r="KXB102" s="106"/>
      <c r="KXC102" s="106"/>
      <c r="KXD102" s="106"/>
      <c r="KXE102" s="106"/>
      <c r="KXF102" s="106"/>
      <c r="KXG102" s="106"/>
      <c r="KXH102" s="106"/>
      <c r="KXI102" s="106"/>
      <c r="KXJ102" s="106"/>
      <c r="KXK102" s="106"/>
      <c r="KXL102" s="106"/>
      <c r="KXM102" s="106"/>
      <c r="KXN102" s="106"/>
      <c r="KXO102" s="106"/>
      <c r="KXP102" s="106"/>
      <c r="KXQ102" s="106"/>
      <c r="KXR102" s="106"/>
      <c r="KXS102" s="106"/>
      <c r="KXT102" s="106"/>
      <c r="KXU102" s="106"/>
      <c r="KXV102" s="106"/>
      <c r="KXW102" s="106"/>
      <c r="KXX102" s="106"/>
      <c r="KXY102" s="106"/>
      <c r="KXZ102" s="106"/>
      <c r="KYA102" s="106"/>
      <c r="KYB102" s="106"/>
      <c r="KYC102" s="106"/>
      <c r="KYD102" s="106"/>
      <c r="KYE102" s="106"/>
      <c r="KYF102" s="106"/>
      <c r="KYG102" s="106"/>
      <c r="KYH102" s="106"/>
      <c r="KYI102" s="106"/>
      <c r="KYJ102" s="106"/>
      <c r="KYK102" s="106"/>
      <c r="KYL102" s="106"/>
      <c r="KYM102" s="106"/>
      <c r="KYN102" s="106"/>
      <c r="KYO102" s="106"/>
      <c r="KYP102" s="106"/>
      <c r="KYQ102" s="106"/>
      <c r="KYR102" s="106"/>
      <c r="KYS102" s="106"/>
      <c r="KYT102" s="106"/>
      <c r="KYU102" s="106"/>
      <c r="KYV102" s="106"/>
      <c r="KYW102" s="106"/>
      <c r="KYX102" s="106"/>
      <c r="KYY102" s="106"/>
      <c r="KYZ102" s="106"/>
      <c r="KZA102" s="106"/>
      <c r="KZB102" s="106"/>
      <c r="KZC102" s="106"/>
      <c r="KZD102" s="106"/>
      <c r="KZE102" s="106"/>
      <c r="KZF102" s="106"/>
      <c r="KZG102" s="106"/>
      <c r="KZH102" s="106"/>
      <c r="KZI102" s="106"/>
      <c r="KZJ102" s="106"/>
      <c r="KZK102" s="106"/>
      <c r="KZL102" s="106"/>
      <c r="KZM102" s="106"/>
      <c r="KZN102" s="106"/>
      <c r="KZO102" s="106"/>
      <c r="KZP102" s="106"/>
      <c r="KZQ102" s="106"/>
      <c r="KZR102" s="106"/>
      <c r="KZS102" s="106"/>
      <c r="KZT102" s="106"/>
      <c r="KZU102" s="106"/>
      <c r="KZV102" s="106"/>
      <c r="KZW102" s="106"/>
      <c r="KZX102" s="106"/>
      <c r="KZY102" s="106"/>
      <c r="KZZ102" s="106"/>
      <c r="LAA102" s="106"/>
      <c r="LAB102" s="106"/>
      <c r="LAC102" s="106"/>
      <c r="LAD102" s="106"/>
      <c r="LAE102" s="106"/>
      <c r="LAF102" s="106"/>
      <c r="LAG102" s="106"/>
      <c r="LAH102" s="106"/>
      <c r="LAI102" s="106"/>
      <c r="LAJ102" s="106"/>
      <c r="LAK102" s="106"/>
      <c r="LAL102" s="106"/>
      <c r="LAM102" s="106"/>
      <c r="LAN102" s="106"/>
      <c r="LAO102" s="106"/>
      <c r="LAP102" s="106"/>
      <c r="LAQ102" s="106"/>
      <c r="LAR102" s="106"/>
      <c r="LAS102" s="106"/>
      <c r="LAT102" s="106"/>
      <c r="LAU102" s="106"/>
      <c r="LAV102" s="106"/>
      <c r="LAW102" s="106"/>
      <c r="LAX102" s="106"/>
      <c r="LAY102" s="106"/>
      <c r="LAZ102" s="106"/>
      <c r="LBA102" s="106"/>
      <c r="LBB102" s="106"/>
      <c r="LBC102" s="106"/>
      <c r="LBD102" s="106"/>
      <c r="LBE102" s="106"/>
      <c r="LBF102" s="106"/>
      <c r="LBG102" s="106"/>
      <c r="LBH102" s="106"/>
      <c r="LBI102" s="106"/>
      <c r="LBJ102" s="106"/>
      <c r="LBK102" s="106"/>
      <c r="LBL102" s="106"/>
      <c r="LBM102" s="106"/>
      <c r="LBN102" s="106"/>
      <c r="LBO102" s="106"/>
      <c r="LBP102" s="106"/>
      <c r="LBQ102" s="106"/>
      <c r="LBR102" s="106"/>
      <c r="LBS102" s="106"/>
      <c r="LBT102" s="106"/>
      <c r="LBU102" s="106"/>
      <c r="LBV102" s="106"/>
      <c r="LBW102" s="106"/>
      <c r="LBX102" s="106"/>
      <c r="LBY102" s="106"/>
      <c r="LBZ102" s="106"/>
      <c r="LCA102" s="106"/>
      <c r="LCB102" s="106"/>
      <c r="LCC102" s="106"/>
      <c r="LCD102" s="106"/>
      <c r="LCE102" s="106"/>
      <c r="LCF102" s="106"/>
      <c r="LCG102" s="106"/>
      <c r="LCH102" s="106"/>
      <c r="LCI102" s="106"/>
      <c r="LCJ102" s="106"/>
      <c r="LCK102" s="106"/>
      <c r="LCL102" s="106"/>
      <c r="LCM102" s="106"/>
      <c r="LCN102" s="106"/>
      <c r="LCO102" s="106"/>
      <c r="LCP102" s="106"/>
      <c r="LCQ102" s="106"/>
      <c r="LCR102" s="106"/>
      <c r="LCS102" s="106"/>
      <c r="LCT102" s="106"/>
      <c r="LCU102" s="106"/>
      <c r="LCV102" s="106"/>
      <c r="LCW102" s="106"/>
      <c r="LCX102" s="106"/>
      <c r="LCY102" s="106"/>
      <c r="LCZ102" s="106"/>
      <c r="LDA102" s="106"/>
      <c r="LDB102" s="106"/>
      <c r="LDC102" s="106"/>
      <c r="LDD102" s="106"/>
      <c r="LDE102" s="106"/>
      <c r="LDF102" s="106"/>
      <c r="LDG102" s="106"/>
      <c r="LDH102" s="106"/>
      <c r="LDI102" s="106"/>
      <c r="LDJ102" s="106"/>
      <c r="LDK102" s="106"/>
      <c r="LDL102" s="106"/>
      <c r="LDM102" s="106"/>
      <c r="LDN102" s="106"/>
      <c r="LDO102" s="106"/>
      <c r="LDP102" s="106"/>
      <c r="LDQ102" s="106"/>
      <c r="LDR102" s="106"/>
      <c r="LDS102" s="106"/>
      <c r="LDT102" s="106"/>
      <c r="LDU102" s="106"/>
      <c r="LDV102" s="106"/>
      <c r="LDW102" s="106"/>
      <c r="LDX102" s="106"/>
      <c r="LDY102" s="106"/>
      <c r="LDZ102" s="106"/>
      <c r="LEA102" s="106"/>
      <c r="LEB102" s="106"/>
      <c r="LEC102" s="106"/>
      <c r="LED102" s="106"/>
      <c r="LEE102" s="106"/>
      <c r="LEF102" s="106"/>
      <c r="LEG102" s="106"/>
      <c r="LEH102" s="106"/>
      <c r="LEI102" s="106"/>
      <c r="LEJ102" s="106"/>
      <c r="LEK102" s="106"/>
      <c r="LEL102" s="106"/>
      <c r="LEM102" s="106"/>
      <c r="LEN102" s="106"/>
      <c r="LEO102" s="106"/>
      <c r="LEP102" s="106"/>
      <c r="LEQ102" s="106"/>
      <c r="LER102" s="106"/>
      <c r="LES102" s="106"/>
      <c r="LET102" s="106"/>
      <c r="LEU102" s="106"/>
      <c r="LEV102" s="106"/>
      <c r="LEW102" s="106"/>
      <c r="LEX102" s="106"/>
      <c r="LEY102" s="106"/>
      <c r="LEZ102" s="106"/>
      <c r="LFA102" s="106"/>
      <c r="LFB102" s="106"/>
      <c r="LFC102" s="106"/>
      <c r="LFD102" s="106"/>
      <c r="LFE102" s="106"/>
      <c r="LFF102" s="106"/>
      <c r="LFG102" s="106"/>
      <c r="LFH102" s="106"/>
      <c r="LFI102" s="106"/>
      <c r="LFJ102" s="106"/>
      <c r="LFK102" s="106"/>
      <c r="LFL102" s="106"/>
      <c r="LFM102" s="106"/>
      <c r="LFN102" s="106"/>
      <c r="LFO102" s="106"/>
      <c r="LFP102" s="106"/>
      <c r="LFQ102" s="106"/>
      <c r="LFR102" s="106"/>
      <c r="LFS102" s="106"/>
      <c r="LFT102" s="106"/>
      <c r="LFU102" s="106"/>
      <c r="LFV102" s="106"/>
      <c r="LFW102" s="106"/>
      <c r="LFX102" s="106"/>
      <c r="LFY102" s="106"/>
      <c r="LFZ102" s="106"/>
      <c r="LGA102" s="106"/>
      <c r="LGB102" s="106"/>
      <c r="LGC102" s="106"/>
      <c r="LGD102" s="106"/>
      <c r="LGE102" s="106"/>
      <c r="LGF102" s="106"/>
      <c r="LGG102" s="106"/>
      <c r="LGH102" s="106"/>
      <c r="LGI102" s="106"/>
      <c r="LGJ102" s="106"/>
      <c r="LGK102" s="106"/>
      <c r="LGL102" s="106"/>
      <c r="LGM102" s="106"/>
      <c r="LGN102" s="106"/>
      <c r="LGO102" s="106"/>
      <c r="LGP102" s="106"/>
      <c r="LGQ102" s="106"/>
      <c r="LGR102" s="106"/>
      <c r="LGS102" s="106"/>
      <c r="LGT102" s="106"/>
      <c r="LGU102" s="106"/>
      <c r="LGV102" s="106"/>
      <c r="LGW102" s="106"/>
      <c r="LGX102" s="106"/>
      <c r="LGY102" s="106"/>
      <c r="LGZ102" s="106"/>
      <c r="LHA102" s="106"/>
      <c r="LHB102" s="106"/>
      <c r="LHC102" s="106"/>
      <c r="LHD102" s="106"/>
      <c r="LHE102" s="106"/>
      <c r="LHF102" s="106"/>
      <c r="LHG102" s="106"/>
      <c r="LHH102" s="106"/>
      <c r="LHI102" s="106"/>
      <c r="LHJ102" s="106"/>
      <c r="LHK102" s="106"/>
      <c r="LHL102" s="106"/>
      <c r="LHM102" s="106"/>
      <c r="LHN102" s="106"/>
      <c r="LHO102" s="106"/>
      <c r="LHP102" s="106"/>
      <c r="LHQ102" s="106"/>
      <c r="LHR102" s="106"/>
      <c r="LHS102" s="106"/>
      <c r="LHT102" s="106"/>
      <c r="LHU102" s="106"/>
      <c r="LHV102" s="106"/>
      <c r="LHW102" s="106"/>
      <c r="LHX102" s="106"/>
      <c r="LHY102" s="106"/>
      <c r="LHZ102" s="106"/>
      <c r="LIA102" s="106"/>
      <c r="LIB102" s="106"/>
      <c r="LIC102" s="106"/>
      <c r="LID102" s="106"/>
      <c r="LIE102" s="106"/>
      <c r="LIF102" s="106"/>
      <c r="LIG102" s="106"/>
      <c r="LIH102" s="106"/>
      <c r="LII102" s="106"/>
      <c r="LIJ102" s="106"/>
      <c r="LIK102" s="106"/>
      <c r="LIL102" s="106"/>
      <c r="LIM102" s="106"/>
      <c r="LIN102" s="106"/>
      <c r="LIO102" s="106"/>
      <c r="LIP102" s="106"/>
      <c r="LIQ102" s="106"/>
      <c r="LIR102" s="106"/>
      <c r="LIS102" s="106"/>
      <c r="LIT102" s="106"/>
      <c r="LIU102" s="106"/>
      <c r="LIV102" s="106"/>
      <c r="LIW102" s="106"/>
      <c r="LIX102" s="106"/>
      <c r="LIY102" s="106"/>
      <c r="LIZ102" s="106"/>
      <c r="LJA102" s="106"/>
      <c r="LJB102" s="106"/>
      <c r="LJC102" s="106"/>
      <c r="LJD102" s="106"/>
      <c r="LJE102" s="106"/>
      <c r="LJF102" s="106"/>
      <c r="LJG102" s="106"/>
      <c r="LJH102" s="106"/>
      <c r="LJI102" s="106"/>
      <c r="LJJ102" s="106"/>
      <c r="LJK102" s="106"/>
      <c r="LJL102" s="106"/>
      <c r="LJM102" s="106"/>
      <c r="LJN102" s="106"/>
      <c r="LJO102" s="106"/>
      <c r="LJP102" s="106"/>
      <c r="LJQ102" s="106"/>
      <c r="LJR102" s="106"/>
      <c r="LJS102" s="106"/>
      <c r="LJT102" s="106"/>
      <c r="LJU102" s="106"/>
      <c r="LJV102" s="106"/>
      <c r="LJW102" s="106"/>
      <c r="LJX102" s="106"/>
      <c r="LJY102" s="106"/>
      <c r="LJZ102" s="106"/>
      <c r="LKA102" s="106"/>
      <c r="LKB102" s="106"/>
      <c r="LKC102" s="106"/>
      <c r="LKD102" s="106"/>
      <c r="LKE102" s="106"/>
      <c r="LKF102" s="106"/>
      <c r="LKG102" s="106"/>
      <c r="LKH102" s="106"/>
      <c r="LKI102" s="106"/>
      <c r="LKJ102" s="106"/>
      <c r="LKK102" s="106"/>
      <c r="LKL102" s="106"/>
      <c r="LKM102" s="106"/>
      <c r="LKN102" s="106"/>
      <c r="LKO102" s="106"/>
      <c r="LKP102" s="106"/>
      <c r="LKQ102" s="106"/>
      <c r="LKR102" s="106"/>
      <c r="LKS102" s="106"/>
      <c r="LKT102" s="106"/>
      <c r="LKU102" s="106"/>
      <c r="LKV102" s="106"/>
      <c r="LKW102" s="106"/>
      <c r="LKX102" s="106"/>
      <c r="LKY102" s="106"/>
      <c r="LKZ102" s="106"/>
      <c r="LLA102" s="106"/>
      <c r="LLB102" s="106"/>
      <c r="LLC102" s="106"/>
      <c r="LLD102" s="106"/>
      <c r="LLE102" s="106"/>
      <c r="LLF102" s="106"/>
      <c r="LLG102" s="106"/>
      <c r="LLH102" s="106"/>
      <c r="LLI102" s="106"/>
      <c r="LLJ102" s="106"/>
      <c r="LLK102" s="106"/>
      <c r="LLL102" s="106"/>
      <c r="LLM102" s="106"/>
      <c r="LLN102" s="106"/>
      <c r="LLO102" s="106"/>
      <c r="LLP102" s="106"/>
      <c r="LLQ102" s="106"/>
      <c r="LLR102" s="106"/>
      <c r="LLS102" s="106"/>
      <c r="LLT102" s="106"/>
      <c r="LLU102" s="106"/>
      <c r="LLV102" s="106"/>
      <c r="LLW102" s="106"/>
      <c r="LLX102" s="106"/>
      <c r="LLY102" s="106"/>
      <c r="LLZ102" s="106"/>
      <c r="LMA102" s="106"/>
      <c r="LMB102" s="106"/>
      <c r="LMC102" s="106"/>
      <c r="LMD102" s="106"/>
      <c r="LME102" s="106"/>
      <c r="LMF102" s="106"/>
      <c r="LMG102" s="106"/>
      <c r="LMH102" s="106"/>
      <c r="LMI102" s="106"/>
      <c r="LMJ102" s="106"/>
      <c r="LMK102" s="106"/>
      <c r="LML102" s="106"/>
      <c r="LMM102" s="106"/>
      <c r="LMN102" s="106"/>
      <c r="LMO102" s="106"/>
      <c r="LMP102" s="106"/>
      <c r="LMQ102" s="106"/>
      <c r="LMR102" s="106"/>
      <c r="LMS102" s="106"/>
      <c r="LMT102" s="106"/>
      <c r="LMU102" s="106"/>
      <c r="LMV102" s="106"/>
      <c r="LMW102" s="106"/>
      <c r="LMX102" s="106"/>
      <c r="LMY102" s="106"/>
      <c r="LMZ102" s="106"/>
      <c r="LNA102" s="106"/>
      <c r="LNB102" s="106"/>
      <c r="LNC102" s="106"/>
      <c r="LND102" s="106"/>
      <c r="LNE102" s="106"/>
      <c r="LNF102" s="106"/>
      <c r="LNG102" s="106"/>
      <c r="LNH102" s="106"/>
      <c r="LNI102" s="106"/>
      <c r="LNJ102" s="106"/>
      <c r="LNK102" s="106"/>
      <c r="LNL102" s="106"/>
      <c r="LNM102" s="106"/>
      <c r="LNN102" s="106"/>
      <c r="LNO102" s="106"/>
      <c r="LNP102" s="106"/>
      <c r="LNQ102" s="106"/>
      <c r="LNR102" s="106"/>
      <c r="LNS102" s="106"/>
      <c r="LNT102" s="106"/>
      <c r="LNU102" s="106"/>
      <c r="LNV102" s="106"/>
      <c r="LNW102" s="106"/>
      <c r="LNX102" s="106"/>
      <c r="LNY102" s="106"/>
      <c r="LNZ102" s="106"/>
      <c r="LOA102" s="106"/>
      <c r="LOB102" s="106"/>
      <c r="LOC102" s="106"/>
      <c r="LOD102" s="106"/>
      <c r="LOE102" s="106"/>
      <c r="LOF102" s="106"/>
      <c r="LOG102" s="106"/>
      <c r="LOH102" s="106"/>
      <c r="LOI102" s="106"/>
      <c r="LOJ102" s="106"/>
      <c r="LOK102" s="106"/>
      <c r="LOL102" s="106"/>
      <c r="LOM102" s="106"/>
      <c r="LON102" s="106"/>
      <c r="LOO102" s="106"/>
      <c r="LOP102" s="106"/>
      <c r="LOQ102" s="106"/>
      <c r="LOR102" s="106"/>
      <c r="LOS102" s="106"/>
      <c r="LOT102" s="106"/>
      <c r="LOU102" s="106"/>
      <c r="LOV102" s="106"/>
      <c r="LOW102" s="106"/>
      <c r="LOX102" s="106"/>
      <c r="LOY102" s="106"/>
      <c r="LOZ102" s="106"/>
      <c r="LPA102" s="106"/>
      <c r="LPB102" s="106"/>
      <c r="LPC102" s="106"/>
      <c r="LPD102" s="106"/>
      <c r="LPE102" s="106"/>
      <c r="LPF102" s="106"/>
      <c r="LPG102" s="106"/>
      <c r="LPH102" s="106"/>
      <c r="LPI102" s="106"/>
      <c r="LPJ102" s="106"/>
      <c r="LPK102" s="106"/>
      <c r="LPL102" s="106"/>
      <c r="LPM102" s="106"/>
      <c r="LPN102" s="106"/>
      <c r="LPO102" s="106"/>
      <c r="LPP102" s="106"/>
      <c r="LPQ102" s="106"/>
      <c r="LPR102" s="106"/>
      <c r="LPS102" s="106"/>
      <c r="LPT102" s="106"/>
      <c r="LPU102" s="106"/>
      <c r="LPV102" s="106"/>
      <c r="LPW102" s="106"/>
      <c r="LPX102" s="106"/>
      <c r="LPY102" s="106"/>
      <c r="LPZ102" s="106"/>
      <c r="LQA102" s="106"/>
      <c r="LQB102" s="106"/>
      <c r="LQC102" s="106"/>
      <c r="LQD102" s="106"/>
      <c r="LQE102" s="106"/>
      <c r="LQF102" s="106"/>
      <c r="LQG102" s="106"/>
      <c r="LQH102" s="106"/>
      <c r="LQI102" s="106"/>
      <c r="LQJ102" s="106"/>
      <c r="LQK102" s="106"/>
      <c r="LQL102" s="106"/>
      <c r="LQM102" s="106"/>
      <c r="LQN102" s="106"/>
      <c r="LQO102" s="106"/>
      <c r="LQP102" s="106"/>
      <c r="LQQ102" s="106"/>
      <c r="LQR102" s="106"/>
      <c r="LQS102" s="106"/>
      <c r="LQT102" s="106"/>
      <c r="LQU102" s="106"/>
      <c r="LQV102" s="106"/>
      <c r="LQW102" s="106"/>
      <c r="LQX102" s="106"/>
      <c r="LQY102" s="106"/>
      <c r="LQZ102" s="106"/>
      <c r="LRA102" s="106"/>
      <c r="LRB102" s="106"/>
      <c r="LRC102" s="106"/>
      <c r="LRD102" s="106"/>
      <c r="LRE102" s="106"/>
      <c r="LRF102" s="106"/>
      <c r="LRG102" s="106"/>
      <c r="LRH102" s="106"/>
      <c r="LRI102" s="106"/>
      <c r="LRJ102" s="106"/>
      <c r="LRK102" s="106"/>
      <c r="LRL102" s="106"/>
      <c r="LRM102" s="106"/>
      <c r="LRN102" s="106"/>
      <c r="LRO102" s="106"/>
      <c r="LRP102" s="106"/>
      <c r="LRQ102" s="106"/>
      <c r="LRR102" s="106"/>
      <c r="LRS102" s="106"/>
      <c r="LRT102" s="106"/>
      <c r="LRU102" s="106"/>
      <c r="LRV102" s="106"/>
      <c r="LRW102" s="106"/>
      <c r="LRX102" s="106"/>
      <c r="LRY102" s="106"/>
      <c r="LRZ102" s="106"/>
      <c r="LSA102" s="106"/>
      <c r="LSB102" s="106"/>
      <c r="LSC102" s="106"/>
      <c r="LSD102" s="106"/>
      <c r="LSE102" s="106"/>
      <c r="LSF102" s="106"/>
      <c r="LSG102" s="106"/>
      <c r="LSH102" s="106"/>
      <c r="LSI102" s="106"/>
      <c r="LSJ102" s="106"/>
      <c r="LSK102" s="106"/>
      <c r="LSL102" s="106"/>
      <c r="LSM102" s="106"/>
      <c r="LSN102" s="106"/>
      <c r="LSO102" s="106"/>
      <c r="LSP102" s="106"/>
      <c r="LSQ102" s="106"/>
      <c r="LSR102" s="106"/>
      <c r="LSS102" s="106"/>
      <c r="LST102" s="106"/>
      <c r="LSU102" s="106"/>
      <c r="LSV102" s="106"/>
      <c r="LSW102" s="106"/>
      <c r="LSX102" s="106"/>
      <c r="LSY102" s="106"/>
      <c r="LSZ102" s="106"/>
      <c r="LTA102" s="106"/>
      <c r="LTB102" s="106"/>
      <c r="LTC102" s="106"/>
      <c r="LTD102" s="106"/>
      <c r="LTE102" s="106"/>
      <c r="LTF102" s="106"/>
      <c r="LTG102" s="106"/>
      <c r="LTH102" s="106"/>
      <c r="LTI102" s="106"/>
      <c r="LTJ102" s="106"/>
      <c r="LTK102" s="106"/>
      <c r="LTL102" s="106"/>
      <c r="LTM102" s="106"/>
      <c r="LTN102" s="106"/>
      <c r="LTO102" s="106"/>
      <c r="LTP102" s="106"/>
      <c r="LTQ102" s="106"/>
      <c r="LTR102" s="106"/>
      <c r="LTS102" s="106"/>
      <c r="LTT102" s="106"/>
      <c r="LTU102" s="106"/>
      <c r="LTV102" s="106"/>
      <c r="LTW102" s="106"/>
      <c r="LTX102" s="106"/>
      <c r="LTY102" s="106"/>
      <c r="LTZ102" s="106"/>
      <c r="LUA102" s="106"/>
      <c r="LUB102" s="106"/>
      <c r="LUC102" s="106"/>
      <c r="LUD102" s="106"/>
      <c r="LUE102" s="106"/>
      <c r="LUF102" s="106"/>
      <c r="LUG102" s="106"/>
      <c r="LUH102" s="106"/>
      <c r="LUI102" s="106"/>
      <c r="LUJ102" s="106"/>
      <c r="LUK102" s="106"/>
      <c r="LUL102" s="106"/>
      <c r="LUM102" s="106"/>
      <c r="LUN102" s="106"/>
      <c r="LUO102" s="106"/>
      <c r="LUP102" s="106"/>
      <c r="LUQ102" s="106"/>
      <c r="LUR102" s="106"/>
      <c r="LUS102" s="106"/>
      <c r="LUT102" s="106"/>
      <c r="LUU102" s="106"/>
      <c r="LUV102" s="106"/>
      <c r="LUW102" s="106"/>
      <c r="LUX102" s="106"/>
      <c r="LUY102" s="106"/>
      <c r="LUZ102" s="106"/>
      <c r="LVA102" s="106"/>
      <c r="LVB102" s="106"/>
      <c r="LVC102" s="106"/>
      <c r="LVD102" s="106"/>
      <c r="LVE102" s="106"/>
      <c r="LVF102" s="106"/>
      <c r="LVG102" s="106"/>
      <c r="LVH102" s="106"/>
      <c r="LVI102" s="106"/>
      <c r="LVJ102" s="106"/>
      <c r="LVK102" s="106"/>
      <c r="LVL102" s="106"/>
      <c r="LVM102" s="106"/>
      <c r="LVN102" s="106"/>
      <c r="LVO102" s="106"/>
      <c r="LVP102" s="106"/>
      <c r="LVQ102" s="106"/>
      <c r="LVR102" s="106"/>
      <c r="LVS102" s="106"/>
      <c r="LVT102" s="106"/>
      <c r="LVU102" s="106"/>
      <c r="LVV102" s="106"/>
      <c r="LVW102" s="106"/>
      <c r="LVX102" s="106"/>
      <c r="LVY102" s="106"/>
      <c r="LVZ102" s="106"/>
      <c r="LWA102" s="106"/>
      <c r="LWB102" s="106"/>
      <c r="LWC102" s="106"/>
      <c r="LWD102" s="106"/>
      <c r="LWE102" s="106"/>
      <c r="LWF102" s="106"/>
      <c r="LWG102" s="106"/>
      <c r="LWH102" s="106"/>
      <c r="LWI102" s="106"/>
      <c r="LWJ102" s="106"/>
      <c r="LWK102" s="106"/>
      <c r="LWL102" s="106"/>
      <c r="LWM102" s="106"/>
      <c r="LWN102" s="106"/>
      <c r="LWO102" s="106"/>
      <c r="LWP102" s="106"/>
      <c r="LWQ102" s="106"/>
      <c r="LWR102" s="106"/>
      <c r="LWS102" s="106"/>
      <c r="LWT102" s="106"/>
      <c r="LWU102" s="106"/>
      <c r="LWV102" s="106"/>
      <c r="LWW102" s="106"/>
      <c r="LWX102" s="106"/>
      <c r="LWY102" s="106"/>
      <c r="LWZ102" s="106"/>
      <c r="LXA102" s="106"/>
      <c r="LXB102" s="106"/>
      <c r="LXC102" s="106"/>
      <c r="LXD102" s="106"/>
      <c r="LXE102" s="106"/>
      <c r="LXF102" s="106"/>
      <c r="LXG102" s="106"/>
      <c r="LXH102" s="106"/>
      <c r="LXI102" s="106"/>
      <c r="LXJ102" s="106"/>
      <c r="LXK102" s="106"/>
      <c r="LXL102" s="106"/>
      <c r="LXM102" s="106"/>
      <c r="LXN102" s="106"/>
      <c r="LXO102" s="106"/>
      <c r="LXP102" s="106"/>
      <c r="LXQ102" s="106"/>
      <c r="LXR102" s="106"/>
      <c r="LXS102" s="106"/>
      <c r="LXT102" s="106"/>
      <c r="LXU102" s="106"/>
      <c r="LXV102" s="106"/>
      <c r="LXW102" s="106"/>
      <c r="LXX102" s="106"/>
      <c r="LXY102" s="106"/>
      <c r="LXZ102" s="106"/>
      <c r="LYA102" s="106"/>
      <c r="LYB102" s="106"/>
      <c r="LYC102" s="106"/>
      <c r="LYD102" s="106"/>
      <c r="LYE102" s="106"/>
      <c r="LYF102" s="106"/>
      <c r="LYG102" s="106"/>
      <c r="LYH102" s="106"/>
      <c r="LYI102" s="106"/>
      <c r="LYJ102" s="106"/>
      <c r="LYK102" s="106"/>
      <c r="LYL102" s="106"/>
      <c r="LYM102" s="106"/>
      <c r="LYN102" s="106"/>
      <c r="LYO102" s="106"/>
      <c r="LYP102" s="106"/>
      <c r="LYQ102" s="106"/>
      <c r="LYR102" s="106"/>
      <c r="LYS102" s="106"/>
      <c r="LYT102" s="106"/>
      <c r="LYU102" s="106"/>
      <c r="LYV102" s="106"/>
      <c r="LYW102" s="106"/>
      <c r="LYX102" s="106"/>
      <c r="LYY102" s="106"/>
      <c r="LYZ102" s="106"/>
      <c r="LZA102" s="106"/>
      <c r="LZB102" s="106"/>
      <c r="LZC102" s="106"/>
      <c r="LZD102" s="106"/>
      <c r="LZE102" s="106"/>
      <c r="LZF102" s="106"/>
      <c r="LZG102" s="106"/>
      <c r="LZH102" s="106"/>
      <c r="LZI102" s="106"/>
      <c r="LZJ102" s="106"/>
      <c r="LZK102" s="106"/>
      <c r="LZL102" s="106"/>
      <c r="LZM102" s="106"/>
      <c r="LZN102" s="106"/>
      <c r="LZO102" s="106"/>
      <c r="LZP102" s="106"/>
      <c r="LZQ102" s="106"/>
      <c r="LZR102" s="106"/>
      <c r="LZS102" s="106"/>
      <c r="LZT102" s="106"/>
      <c r="LZU102" s="106"/>
      <c r="LZV102" s="106"/>
      <c r="LZW102" s="106"/>
      <c r="LZX102" s="106"/>
      <c r="LZY102" s="106"/>
      <c r="LZZ102" s="106"/>
      <c r="MAA102" s="106"/>
      <c r="MAB102" s="106"/>
      <c r="MAC102" s="106"/>
      <c r="MAD102" s="106"/>
      <c r="MAE102" s="106"/>
      <c r="MAF102" s="106"/>
      <c r="MAG102" s="106"/>
      <c r="MAH102" s="106"/>
      <c r="MAI102" s="106"/>
      <c r="MAJ102" s="106"/>
      <c r="MAK102" s="106"/>
      <c r="MAL102" s="106"/>
      <c r="MAM102" s="106"/>
      <c r="MAN102" s="106"/>
      <c r="MAO102" s="106"/>
      <c r="MAP102" s="106"/>
      <c r="MAQ102" s="106"/>
      <c r="MAR102" s="106"/>
      <c r="MAS102" s="106"/>
      <c r="MAT102" s="106"/>
      <c r="MAU102" s="106"/>
      <c r="MAV102" s="106"/>
      <c r="MAW102" s="106"/>
      <c r="MAX102" s="106"/>
      <c r="MAY102" s="106"/>
      <c r="MAZ102" s="106"/>
      <c r="MBA102" s="106"/>
      <c r="MBB102" s="106"/>
      <c r="MBC102" s="106"/>
      <c r="MBD102" s="106"/>
      <c r="MBE102" s="106"/>
      <c r="MBF102" s="106"/>
      <c r="MBG102" s="106"/>
      <c r="MBH102" s="106"/>
      <c r="MBI102" s="106"/>
      <c r="MBJ102" s="106"/>
      <c r="MBK102" s="106"/>
      <c r="MBL102" s="106"/>
      <c r="MBM102" s="106"/>
      <c r="MBN102" s="106"/>
      <c r="MBO102" s="106"/>
      <c r="MBP102" s="106"/>
      <c r="MBQ102" s="106"/>
      <c r="MBR102" s="106"/>
      <c r="MBS102" s="106"/>
      <c r="MBT102" s="106"/>
      <c r="MBU102" s="106"/>
      <c r="MBV102" s="106"/>
      <c r="MBW102" s="106"/>
      <c r="MBX102" s="106"/>
      <c r="MBY102" s="106"/>
      <c r="MBZ102" s="106"/>
      <c r="MCA102" s="106"/>
      <c r="MCB102" s="106"/>
      <c r="MCC102" s="106"/>
      <c r="MCD102" s="106"/>
      <c r="MCE102" s="106"/>
      <c r="MCF102" s="106"/>
      <c r="MCG102" s="106"/>
      <c r="MCH102" s="106"/>
      <c r="MCI102" s="106"/>
      <c r="MCJ102" s="106"/>
      <c r="MCK102" s="106"/>
      <c r="MCL102" s="106"/>
      <c r="MCM102" s="106"/>
      <c r="MCN102" s="106"/>
      <c r="MCO102" s="106"/>
      <c r="MCP102" s="106"/>
      <c r="MCQ102" s="106"/>
      <c r="MCR102" s="106"/>
      <c r="MCS102" s="106"/>
      <c r="MCT102" s="106"/>
      <c r="MCU102" s="106"/>
      <c r="MCV102" s="106"/>
      <c r="MCW102" s="106"/>
      <c r="MCX102" s="106"/>
      <c r="MCY102" s="106"/>
      <c r="MCZ102" s="106"/>
      <c r="MDA102" s="106"/>
      <c r="MDB102" s="106"/>
      <c r="MDC102" s="106"/>
      <c r="MDD102" s="106"/>
      <c r="MDE102" s="106"/>
      <c r="MDF102" s="106"/>
      <c r="MDG102" s="106"/>
      <c r="MDH102" s="106"/>
      <c r="MDI102" s="106"/>
      <c r="MDJ102" s="106"/>
      <c r="MDK102" s="106"/>
      <c r="MDL102" s="106"/>
      <c r="MDM102" s="106"/>
      <c r="MDN102" s="106"/>
      <c r="MDO102" s="106"/>
      <c r="MDP102" s="106"/>
      <c r="MDQ102" s="106"/>
      <c r="MDR102" s="106"/>
      <c r="MDS102" s="106"/>
      <c r="MDT102" s="106"/>
      <c r="MDU102" s="106"/>
      <c r="MDV102" s="106"/>
      <c r="MDW102" s="106"/>
      <c r="MDX102" s="106"/>
      <c r="MDY102" s="106"/>
      <c r="MDZ102" s="106"/>
      <c r="MEA102" s="106"/>
      <c r="MEB102" s="106"/>
      <c r="MEC102" s="106"/>
      <c r="MED102" s="106"/>
      <c r="MEE102" s="106"/>
      <c r="MEF102" s="106"/>
      <c r="MEG102" s="106"/>
      <c r="MEH102" s="106"/>
      <c r="MEI102" s="106"/>
      <c r="MEJ102" s="106"/>
      <c r="MEK102" s="106"/>
      <c r="MEL102" s="106"/>
      <c r="MEM102" s="106"/>
      <c r="MEN102" s="106"/>
      <c r="MEO102" s="106"/>
      <c r="MEP102" s="106"/>
      <c r="MEQ102" s="106"/>
      <c r="MER102" s="106"/>
      <c r="MES102" s="106"/>
      <c r="MET102" s="106"/>
      <c r="MEU102" s="106"/>
      <c r="MEV102" s="106"/>
      <c r="MEW102" s="106"/>
      <c r="MEX102" s="106"/>
      <c r="MEY102" s="106"/>
      <c r="MEZ102" s="106"/>
      <c r="MFA102" s="106"/>
      <c r="MFB102" s="106"/>
      <c r="MFC102" s="106"/>
      <c r="MFD102" s="106"/>
      <c r="MFE102" s="106"/>
      <c r="MFF102" s="106"/>
      <c r="MFG102" s="106"/>
      <c r="MFH102" s="106"/>
      <c r="MFI102" s="106"/>
      <c r="MFJ102" s="106"/>
      <c r="MFK102" s="106"/>
      <c r="MFL102" s="106"/>
      <c r="MFM102" s="106"/>
      <c r="MFN102" s="106"/>
      <c r="MFO102" s="106"/>
      <c r="MFP102" s="106"/>
      <c r="MFQ102" s="106"/>
      <c r="MFR102" s="106"/>
      <c r="MFS102" s="106"/>
      <c r="MFT102" s="106"/>
      <c r="MFU102" s="106"/>
      <c r="MFV102" s="106"/>
      <c r="MFW102" s="106"/>
      <c r="MFX102" s="106"/>
      <c r="MFY102" s="106"/>
      <c r="MFZ102" s="106"/>
      <c r="MGA102" s="106"/>
      <c r="MGB102" s="106"/>
      <c r="MGC102" s="106"/>
      <c r="MGD102" s="106"/>
      <c r="MGE102" s="106"/>
      <c r="MGF102" s="106"/>
      <c r="MGG102" s="106"/>
      <c r="MGH102" s="106"/>
      <c r="MGI102" s="106"/>
      <c r="MGJ102" s="106"/>
      <c r="MGK102" s="106"/>
      <c r="MGL102" s="106"/>
      <c r="MGM102" s="106"/>
      <c r="MGN102" s="106"/>
      <c r="MGO102" s="106"/>
      <c r="MGP102" s="106"/>
      <c r="MGQ102" s="106"/>
      <c r="MGR102" s="106"/>
      <c r="MGS102" s="106"/>
      <c r="MGT102" s="106"/>
      <c r="MGU102" s="106"/>
      <c r="MGV102" s="106"/>
      <c r="MGW102" s="106"/>
      <c r="MGX102" s="106"/>
      <c r="MGY102" s="106"/>
      <c r="MGZ102" s="106"/>
      <c r="MHA102" s="106"/>
      <c r="MHB102" s="106"/>
      <c r="MHC102" s="106"/>
      <c r="MHD102" s="106"/>
      <c r="MHE102" s="106"/>
      <c r="MHF102" s="106"/>
      <c r="MHG102" s="106"/>
      <c r="MHH102" s="106"/>
      <c r="MHI102" s="106"/>
      <c r="MHJ102" s="106"/>
      <c r="MHK102" s="106"/>
      <c r="MHL102" s="106"/>
      <c r="MHM102" s="106"/>
      <c r="MHN102" s="106"/>
      <c r="MHO102" s="106"/>
      <c r="MHP102" s="106"/>
      <c r="MHQ102" s="106"/>
      <c r="MHR102" s="106"/>
      <c r="MHS102" s="106"/>
      <c r="MHT102" s="106"/>
      <c r="MHU102" s="106"/>
      <c r="MHV102" s="106"/>
      <c r="MHW102" s="106"/>
      <c r="MHX102" s="106"/>
      <c r="MHY102" s="106"/>
      <c r="MHZ102" s="106"/>
      <c r="MIA102" s="106"/>
      <c r="MIB102" s="106"/>
      <c r="MIC102" s="106"/>
      <c r="MID102" s="106"/>
      <c r="MIE102" s="106"/>
      <c r="MIF102" s="106"/>
      <c r="MIG102" s="106"/>
      <c r="MIH102" s="106"/>
      <c r="MII102" s="106"/>
      <c r="MIJ102" s="106"/>
      <c r="MIK102" s="106"/>
      <c r="MIL102" s="106"/>
      <c r="MIM102" s="106"/>
      <c r="MIN102" s="106"/>
      <c r="MIO102" s="106"/>
      <c r="MIP102" s="106"/>
      <c r="MIQ102" s="106"/>
      <c r="MIR102" s="106"/>
      <c r="MIS102" s="106"/>
      <c r="MIT102" s="106"/>
      <c r="MIU102" s="106"/>
      <c r="MIV102" s="106"/>
      <c r="MIW102" s="106"/>
      <c r="MIX102" s="106"/>
      <c r="MIY102" s="106"/>
      <c r="MIZ102" s="106"/>
      <c r="MJA102" s="106"/>
      <c r="MJB102" s="106"/>
      <c r="MJC102" s="106"/>
      <c r="MJD102" s="106"/>
      <c r="MJE102" s="106"/>
      <c r="MJF102" s="106"/>
      <c r="MJG102" s="106"/>
      <c r="MJH102" s="106"/>
      <c r="MJI102" s="106"/>
      <c r="MJJ102" s="106"/>
      <c r="MJK102" s="106"/>
      <c r="MJL102" s="106"/>
      <c r="MJM102" s="106"/>
      <c r="MJN102" s="106"/>
      <c r="MJO102" s="106"/>
      <c r="MJP102" s="106"/>
      <c r="MJQ102" s="106"/>
      <c r="MJR102" s="106"/>
      <c r="MJS102" s="106"/>
      <c r="MJT102" s="106"/>
      <c r="MJU102" s="106"/>
      <c r="MJV102" s="106"/>
      <c r="MJW102" s="106"/>
      <c r="MJX102" s="106"/>
      <c r="MJY102" s="106"/>
      <c r="MJZ102" s="106"/>
      <c r="MKA102" s="106"/>
      <c r="MKB102" s="106"/>
      <c r="MKC102" s="106"/>
      <c r="MKD102" s="106"/>
      <c r="MKE102" s="106"/>
      <c r="MKF102" s="106"/>
      <c r="MKG102" s="106"/>
      <c r="MKH102" s="106"/>
      <c r="MKI102" s="106"/>
      <c r="MKJ102" s="106"/>
      <c r="MKK102" s="106"/>
      <c r="MKL102" s="106"/>
      <c r="MKM102" s="106"/>
      <c r="MKN102" s="106"/>
      <c r="MKO102" s="106"/>
      <c r="MKP102" s="106"/>
      <c r="MKQ102" s="106"/>
      <c r="MKR102" s="106"/>
      <c r="MKS102" s="106"/>
      <c r="MKT102" s="106"/>
      <c r="MKU102" s="106"/>
      <c r="MKV102" s="106"/>
      <c r="MKW102" s="106"/>
      <c r="MKX102" s="106"/>
      <c r="MKY102" s="106"/>
      <c r="MKZ102" s="106"/>
      <c r="MLA102" s="106"/>
      <c r="MLB102" s="106"/>
      <c r="MLC102" s="106"/>
      <c r="MLD102" s="106"/>
      <c r="MLE102" s="106"/>
      <c r="MLF102" s="106"/>
      <c r="MLG102" s="106"/>
      <c r="MLH102" s="106"/>
      <c r="MLI102" s="106"/>
      <c r="MLJ102" s="106"/>
      <c r="MLK102" s="106"/>
      <c r="MLL102" s="106"/>
      <c r="MLM102" s="106"/>
      <c r="MLN102" s="106"/>
      <c r="MLO102" s="106"/>
      <c r="MLP102" s="106"/>
      <c r="MLQ102" s="106"/>
      <c r="MLR102" s="106"/>
      <c r="MLS102" s="106"/>
      <c r="MLT102" s="106"/>
      <c r="MLU102" s="106"/>
      <c r="MLV102" s="106"/>
      <c r="MLW102" s="106"/>
      <c r="MLX102" s="106"/>
      <c r="MLY102" s="106"/>
      <c r="MLZ102" s="106"/>
      <c r="MMA102" s="106"/>
      <c r="MMB102" s="106"/>
      <c r="MMC102" s="106"/>
      <c r="MMD102" s="106"/>
      <c r="MME102" s="106"/>
      <c r="MMF102" s="106"/>
      <c r="MMG102" s="106"/>
      <c r="MMH102" s="106"/>
      <c r="MMI102" s="106"/>
      <c r="MMJ102" s="106"/>
      <c r="MMK102" s="106"/>
      <c r="MML102" s="106"/>
      <c r="MMM102" s="106"/>
      <c r="MMN102" s="106"/>
      <c r="MMO102" s="106"/>
      <c r="MMP102" s="106"/>
      <c r="MMQ102" s="106"/>
      <c r="MMR102" s="106"/>
      <c r="MMS102" s="106"/>
      <c r="MMT102" s="106"/>
      <c r="MMU102" s="106"/>
      <c r="MMV102" s="106"/>
      <c r="MMW102" s="106"/>
      <c r="MMX102" s="106"/>
      <c r="MMY102" s="106"/>
      <c r="MMZ102" s="106"/>
      <c r="MNA102" s="106"/>
      <c r="MNB102" s="106"/>
      <c r="MNC102" s="106"/>
      <c r="MND102" s="106"/>
      <c r="MNE102" s="106"/>
      <c r="MNF102" s="106"/>
      <c r="MNG102" s="106"/>
      <c r="MNH102" s="106"/>
      <c r="MNI102" s="106"/>
      <c r="MNJ102" s="106"/>
      <c r="MNK102" s="106"/>
      <c r="MNL102" s="106"/>
      <c r="MNM102" s="106"/>
      <c r="MNN102" s="106"/>
      <c r="MNO102" s="106"/>
      <c r="MNP102" s="106"/>
      <c r="MNQ102" s="106"/>
      <c r="MNR102" s="106"/>
      <c r="MNS102" s="106"/>
      <c r="MNT102" s="106"/>
      <c r="MNU102" s="106"/>
      <c r="MNV102" s="106"/>
      <c r="MNW102" s="106"/>
      <c r="MNX102" s="106"/>
      <c r="MNY102" s="106"/>
      <c r="MNZ102" s="106"/>
      <c r="MOA102" s="106"/>
      <c r="MOB102" s="106"/>
      <c r="MOC102" s="106"/>
      <c r="MOD102" s="106"/>
      <c r="MOE102" s="106"/>
      <c r="MOF102" s="106"/>
      <c r="MOG102" s="106"/>
      <c r="MOH102" s="106"/>
      <c r="MOI102" s="106"/>
      <c r="MOJ102" s="106"/>
      <c r="MOK102" s="106"/>
      <c r="MOL102" s="106"/>
      <c r="MOM102" s="106"/>
      <c r="MON102" s="106"/>
      <c r="MOO102" s="106"/>
      <c r="MOP102" s="106"/>
      <c r="MOQ102" s="106"/>
      <c r="MOR102" s="106"/>
      <c r="MOS102" s="106"/>
      <c r="MOT102" s="106"/>
      <c r="MOU102" s="106"/>
      <c r="MOV102" s="106"/>
      <c r="MOW102" s="106"/>
      <c r="MOX102" s="106"/>
      <c r="MOY102" s="106"/>
      <c r="MOZ102" s="106"/>
      <c r="MPA102" s="106"/>
      <c r="MPB102" s="106"/>
      <c r="MPC102" s="106"/>
      <c r="MPD102" s="106"/>
      <c r="MPE102" s="106"/>
      <c r="MPF102" s="106"/>
      <c r="MPG102" s="106"/>
      <c r="MPH102" s="106"/>
      <c r="MPI102" s="106"/>
      <c r="MPJ102" s="106"/>
      <c r="MPK102" s="106"/>
      <c r="MPL102" s="106"/>
      <c r="MPM102" s="106"/>
      <c r="MPN102" s="106"/>
      <c r="MPO102" s="106"/>
      <c r="MPP102" s="106"/>
      <c r="MPQ102" s="106"/>
      <c r="MPR102" s="106"/>
      <c r="MPS102" s="106"/>
      <c r="MPT102" s="106"/>
      <c r="MPU102" s="106"/>
      <c r="MPV102" s="106"/>
      <c r="MPW102" s="106"/>
      <c r="MPX102" s="106"/>
      <c r="MPY102" s="106"/>
      <c r="MPZ102" s="106"/>
      <c r="MQA102" s="106"/>
      <c r="MQB102" s="106"/>
      <c r="MQC102" s="106"/>
      <c r="MQD102" s="106"/>
      <c r="MQE102" s="106"/>
      <c r="MQF102" s="106"/>
      <c r="MQG102" s="106"/>
      <c r="MQH102" s="106"/>
      <c r="MQI102" s="106"/>
      <c r="MQJ102" s="106"/>
      <c r="MQK102" s="106"/>
      <c r="MQL102" s="106"/>
      <c r="MQM102" s="106"/>
      <c r="MQN102" s="106"/>
      <c r="MQO102" s="106"/>
      <c r="MQP102" s="106"/>
      <c r="MQQ102" s="106"/>
      <c r="MQR102" s="106"/>
      <c r="MQS102" s="106"/>
      <c r="MQT102" s="106"/>
      <c r="MQU102" s="106"/>
      <c r="MQV102" s="106"/>
      <c r="MQW102" s="106"/>
      <c r="MQX102" s="106"/>
      <c r="MQY102" s="106"/>
      <c r="MQZ102" s="106"/>
      <c r="MRA102" s="106"/>
      <c r="MRB102" s="106"/>
      <c r="MRC102" s="106"/>
      <c r="MRD102" s="106"/>
      <c r="MRE102" s="106"/>
      <c r="MRF102" s="106"/>
      <c r="MRG102" s="106"/>
      <c r="MRH102" s="106"/>
      <c r="MRI102" s="106"/>
      <c r="MRJ102" s="106"/>
      <c r="MRK102" s="106"/>
      <c r="MRL102" s="106"/>
      <c r="MRM102" s="106"/>
      <c r="MRN102" s="106"/>
      <c r="MRO102" s="106"/>
      <c r="MRP102" s="106"/>
      <c r="MRQ102" s="106"/>
      <c r="MRR102" s="106"/>
      <c r="MRS102" s="106"/>
      <c r="MRT102" s="106"/>
      <c r="MRU102" s="106"/>
      <c r="MRV102" s="106"/>
      <c r="MRW102" s="106"/>
      <c r="MRX102" s="106"/>
      <c r="MRY102" s="106"/>
      <c r="MRZ102" s="106"/>
      <c r="MSA102" s="106"/>
      <c r="MSB102" s="106"/>
      <c r="MSC102" s="106"/>
      <c r="MSD102" s="106"/>
      <c r="MSE102" s="106"/>
      <c r="MSF102" s="106"/>
      <c r="MSG102" s="106"/>
      <c r="MSH102" s="106"/>
      <c r="MSI102" s="106"/>
      <c r="MSJ102" s="106"/>
      <c r="MSK102" s="106"/>
      <c r="MSL102" s="106"/>
      <c r="MSM102" s="106"/>
      <c r="MSN102" s="106"/>
      <c r="MSO102" s="106"/>
      <c r="MSP102" s="106"/>
      <c r="MSQ102" s="106"/>
      <c r="MSR102" s="106"/>
      <c r="MSS102" s="106"/>
      <c r="MST102" s="106"/>
      <c r="MSU102" s="106"/>
      <c r="MSV102" s="106"/>
      <c r="MSW102" s="106"/>
      <c r="MSX102" s="106"/>
      <c r="MSY102" s="106"/>
      <c r="MSZ102" s="106"/>
      <c r="MTA102" s="106"/>
      <c r="MTB102" s="106"/>
      <c r="MTC102" s="106"/>
      <c r="MTD102" s="106"/>
      <c r="MTE102" s="106"/>
      <c r="MTF102" s="106"/>
      <c r="MTG102" s="106"/>
      <c r="MTH102" s="106"/>
      <c r="MTI102" s="106"/>
      <c r="MTJ102" s="106"/>
      <c r="MTK102" s="106"/>
      <c r="MTL102" s="106"/>
      <c r="MTM102" s="106"/>
      <c r="MTN102" s="106"/>
      <c r="MTO102" s="106"/>
      <c r="MTP102" s="106"/>
      <c r="MTQ102" s="106"/>
      <c r="MTR102" s="106"/>
      <c r="MTS102" s="106"/>
      <c r="MTT102" s="106"/>
      <c r="MTU102" s="106"/>
      <c r="MTV102" s="106"/>
      <c r="MTW102" s="106"/>
      <c r="MTX102" s="106"/>
      <c r="MTY102" s="106"/>
      <c r="MTZ102" s="106"/>
      <c r="MUA102" s="106"/>
      <c r="MUB102" s="106"/>
      <c r="MUC102" s="106"/>
      <c r="MUD102" s="106"/>
      <c r="MUE102" s="106"/>
      <c r="MUF102" s="106"/>
      <c r="MUG102" s="106"/>
      <c r="MUH102" s="106"/>
      <c r="MUI102" s="106"/>
      <c r="MUJ102" s="106"/>
      <c r="MUK102" s="106"/>
      <c r="MUL102" s="106"/>
      <c r="MUM102" s="106"/>
      <c r="MUN102" s="106"/>
      <c r="MUO102" s="106"/>
      <c r="MUP102" s="106"/>
      <c r="MUQ102" s="106"/>
      <c r="MUR102" s="106"/>
      <c r="MUS102" s="106"/>
      <c r="MUT102" s="106"/>
      <c r="MUU102" s="106"/>
      <c r="MUV102" s="106"/>
      <c r="MUW102" s="106"/>
      <c r="MUX102" s="106"/>
      <c r="MUY102" s="106"/>
      <c r="MUZ102" s="106"/>
      <c r="MVA102" s="106"/>
      <c r="MVB102" s="106"/>
      <c r="MVC102" s="106"/>
      <c r="MVD102" s="106"/>
      <c r="MVE102" s="106"/>
      <c r="MVF102" s="106"/>
      <c r="MVG102" s="106"/>
      <c r="MVH102" s="106"/>
      <c r="MVI102" s="106"/>
      <c r="MVJ102" s="106"/>
      <c r="MVK102" s="106"/>
      <c r="MVL102" s="106"/>
      <c r="MVM102" s="106"/>
      <c r="MVN102" s="106"/>
      <c r="MVO102" s="106"/>
      <c r="MVP102" s="106"/>
      <c r="MVQ102" s="106"/>
      <c r="MVR102" s="106"/>
      <c r="MVS102" s="106"/>
      <c r="MVT102" s="106"/>
      <c r="MVU102" s="106"/>
      <c r="MVV102" s="106"/>
      <c r="MVW102" s="106"/>
      <c r="MVX102" s="106"/>
      <c r="MVY102" s="106"/>
      <c r="MVZ102" s="106"/>
      <c r="MWA102" s="106"/>
      <c r="MWB102" s="106"/>
      <c r="MWC102" s="106"/>
      <c r="MWD102" s="106"/>
      <c r="MWE102" s="106"/>
      <c r="MWF102" s="106"/>
      <c r="MWG102" s="106"/>
      <c r="MWH102" s="106"/>
      <c r="MWI102" s="106"/>
      <c r="MWJ102" s="106"/>
      <c r="MWK102" s="106"/>
      <c r="MWL102" s="106"/>
      <c r="MWM102" s="106"/>
      <c r="MWN102" s="106"/>
      <c r="MWO102" s="106"/>
      <c r="MWP102" s="106"/>
      <c r="MWQ102" s="106"/>
      <c r="MWR102" s="106"/>
      <c r="MWS102" s="106"/>
      <c r="MWT102" s="106"/>
      <c r="MWU102" s="106"/>
      <c r="MWV102" s="106"/>
      <c r="MWW102" s="106"/>
      <c r="MWX102" s="106"/>
      <c r="MWY102" s="106"/>
      <c r="MWZ102" s="106"/>
      <c r="MXA102" s="106"/>
      <c r="MXB102" s="106"/>
      <c r="MXC102" s="106"/>
      <c r="MXD102" s="106"/>
      <c r="MXE102" s="106"/>
      <c r="MXF102" s="106"/>
      <c r="MXG102" s="106"/>
      <c r="MXH102" s="106"/>
      <c r="MXI102" s="106"/>
      <c r="MXJ102" s="106"/>
      <c r="MXK102" s="106"/>
      <c r="MXL102" s="106"/>
      <c r="MXM102" s="106"/>
      <c r="MXN102" s="106"/>
      <c r="MXO102" s="106"/>
      <c r="MXP102" s="106"/>
      <c r="MXQ102" s="106"/>
      <c r="MXR102" s="106"/>
      <c r="MXS102" s="106"/>
      <c r="MXT102" s="106"/>
      <c r="MXU102" s="106"/>
      <c r="MXV102" s="106"/>
      <c r="MXW102" s="106"/>
      <c r="MXX102" s="106"/>
      <c r="MXY102" s="106"/>
      <c r="MXZ102" s="106"/>
      <c r="MYA102" s="106"/>
      <c r="MYB102" s="106"/>
      <c r="MYC102" s="106"/>
      <c r="MYD102" s="106"/>
      <c r="MYE102" s="106"/>
      <c r="MYF102" s="106"/>
      <c r="MYG102" s="106"/>
      <c r="MYH102" s="106"/>
      <c r="MYI102" s="106"/>
      <c r="MYJ102" s="106"/>
      <c r="MYK102" s="106"/>
      <c r="MYL102" s="106"/>
      <c r="MYM102" s="106"/>
      <c r="MYN102" s="106"/>
      <c r="MYO102" s="106"/>
      <c r="MYP102" s="106"/>
      <c r="MYQ102" s="106"/>
      <c r="MYR102" s="106"/>
      <c r="MYS102" s="106"/>
      <c r="MYT102" s="106"/>
      <c r="MYU102" s="106"/>
      <c r="MYV102" s="106"/>
      <c r="MYW102" s="106"/>
      <c r="MYX102" s="106"/>
      <c r="MYY102" s="106"/>
      <c r="MYZ102" s="106"/>
      <c r="MZA102" s="106"/>
      <c r="MZB102" s="106"/>
      <c r="MZC102" s="106"/>
      <c r="MZD102" s="106"/>
      <c r="MZE102" s="106"/>
      <c r="MZF102" s="106"/>
      <c r="MZG102" s="106"/>
      <c r="MZH102" s="106"/>
      <c r="MZI102" s="106"/>
      <c r="MZJ102" s="106"/>
      <c r="MZK102" s="106"/>
      <c r="MZL102" s="106"/>
      <c r="MZM102" s="106"/>
      <c r="MZN102" s="106"/>
      <c r="MZO102" s="106"/>
      <c r="MZP102" s="106"/>
      <c r="MZQ102" s="106"/>
      <c r="MZR102" s="106"/>
      <c r="MZS102" s="106"/>
      <c r="MZT102" s="106"/>
      <c r="MZU102" s="106"/>
      <c r="MZV102" s="106"/>
      <c r="MZW102" s="106"/>
      <c r="MZX102" s="106"/>
      <c r="MZY102" s="106"/>
      <c r="MZZ102" s="106"/>
      <c r="NAA102" s="106"/>
      <c r="NAB102" s="106"/>
      <c r="NAC102" s="106"/>
      <c r="NAD102" s="106"/>
      <c r="NAE102" s="106"/>
      <c r="NAF102" s="106"/>
      <c r="NAG102" s="106"/>
      <c r="NAH102" s="106"/>
      <c r="NAI102" s="106"/>
      <c r="NAJ102" s="106"/>
      <c r="NAK102" s="106"/>
      <c r="NAL102" s="106"/>
      <c r="NAM102" s="106"/>
      <c r="NAN102" s="106"/>
      <c r="NAO102" s="106"/>
      <c r="NAP102" s="106"/>
      <c r="NAQ102" s="106"/>
      <c r="NAR102" s="106"/>
      <c r="NAS102" s="106"/>
      <c r="NAT102" s="106"/>
      <c r="NAU102" s="106"/>
      <c r="NAV102" s="106"/>
      <c r="NAW102" s="106"/>
      <c r="NAX102" s="106"/>
      <c r="NAY102" s="106"/>
      <c r="NAZ102" s="106"/>
      <c r="NBA102" s="106"/>
      <c r="NBB102" s="106"/>
      <c r="NBC102" s="106"/>
      <c r="NBD102" s="106"/>
      <c r="NBE102" s="106"/>
      <c r="NBF102" s="106"/>
      <c r="NBG102" s="106"/>
      <c r="NBH102" s="106"/>
      <c r="NBI102" s="106"/>
      <c r="NBJ102" s="106"/>
      <c r="NBK102" s="106"/>
      <c r="NBL102" s="106"/>
      <c r="NBM102" s="106"/>
      <c r="NBN102" s="106"/>
      <c r="NBO102" s="106"/>
      <c r="NBP102" s="106"/>
      <c r="NBQ102" s="106"/>
      <c r="NBR102" s="106"/>
      <c r="NBS102" s="106"/>
      <c r="NBT102" s="106"/>
      <c r="NBU102" s="106"/>
      <c r="NBV102" s="106"/>
      <c r="NBW102" s="106"/>
      <c r="NBX102" s="106"/>
      <c r="NBY102" s="106"/>
      <c r="NBZ102" s="106"/>
      <c r="NCA102" s="106"/>
      <c r="NCB102" s="106"/>
      <c r="NCC102" s="106"/>
      <c r="NCD102" s="106"/>
      <c r="NCE102" s="106"/>
      <c r="NCF102" s="106"/>
      <c r="NCG102" s="106"/>
      <c r="NCH102" s="106"/>
      <c r="NCI102" s="106"/>
      <c r="NCJ102" s="106"/>
      <c r="NCK102" s="106"/>
      <c r="NCL102" s="106"/>
      <c r="NCM102" s="106"/>
      <c r="NCN102" s="106"/>
      <c r="NCO102" s="106"/>
      <c r="NCP102" s="106"/>
      <c r="NCQ102" s="106"/>
      <c r="NCR102" s="106"/>
      <c r="NCS102" s="106"/>
      <c r="NCT102" s="106"/>
      <c r="NCU102" s="106"/>
      <c r="NCV102" s="106"/>
      <c r="NCW102" s="106"/>
      <c r="NCX102" s="106"/>
      <c r="NCY102" s="106"/>
      <c r="NCZ102" s="106"/>
      <c r="NDA102" s="106"/>
      <c r="NDB102" s="106"/>
      <c r="NDC102" s="106"/>
      <c r="NDD102" s="106"/>
      <c r="NDE102" s="106"/>
      <c r="NDF102" s="106"/>
      <c r="NDG102" s="106"/>
      <c r="NDH102" s="106"/>
      <c r="NDI102" s="106"/>
      <c r="NDJ102" s="106"/>
      <c r="NDK102" s="106"/>
      <c r="NDL102" s="106"/>
      <c r="NDM102" s="106"/>
      <c r="NDN102" s="106"/>
      <c r="NDO102" s="106"/>
      <c r="NDP102" s="106"/>
      <c r="NDQ102" s="106"/>
      <c r="NDR102" s="106"/>
      <c r="NDS102" s="106"/>
      <c r="NDT102" s="106"/>
      <c r="NDU102" s="106"/>
      <c r="NDV102" s="106"/>
      <c r="NDW102" s="106"/>
      <c r="NDX102" s="106"/>
      <c r="NDY102" s="106"/>
      <c r="NDZ102" s="106"/>
      <c r="NEA102" s="106"/>
      <c r="NEB102" s="106"/>
      <c r="NEC102" s="106"/>
      <c r="NED102" s="106"/>
      <c r="NEE102" s="106"/>
      <c r="NEF102" s="106"/>
      <c r="NEG102" s="106"/>
      <c r="NEH102" s="106"/>
      <c r="NEI102" s="106"/>
      <c r="NEJ102" s="106"/>
      <c r="NEK102" s="106"/>
      <c r="NEL102" s="106"/>
      <c r="NEM102" s="106"/>
      <c r="NEN102" s="106"/>
      <c r="NEO102" s="106"/>
      <c r="NEP102" s="106"/>
      <c r="NEQ102" s="106"/>
      <c r="NER102" s="106"/>
      <c r="NES102" s="106"/>
      <c r="NET102" s="106"/>
      <c r="NEU102" s="106"/>
      <c r="NEV102" s="106"/>
      <c r="NEW102" s="106"/>
      <c r="NEX102" s="106"/>
      <c r="NEY102" s="106"/>
      <c r="NEZ102" s="106"/>
      <c r="NFA102" s="106"/>
      <c r="NFB102" s="106"/>
      <c r="NFC102" s="106"/>
      <c r="NFD102" s="106"/>
      <c r="NFE102" s="106"/>
      <c r="NFF102" s="106"/>
      <c r="NFG102" s="106"/>
      <c r="NFH102" s="106"/>
      <c r="NFI102" s="106"/>
      <c r="NFJ102" s="106"/>
      <c r="NFK102" s="106"/>
      <c r="NFL102" s="106"/>
      <c r="NFM102" s="106"/>
      <c r="NFN102" s="106"/>
      <c r="NFO102" s="106"/>
      <c r="NFP102" s="106"/>
      <c r="NFQ102" s="106"/>
      <c r="NFR102" s="106"/>
      <c r="NFS102" s="106"/>
      <c r="NFT102" s="106"/>
      <c r="NFU102" s="106"/>
      <c r="NFV102" s="106"/>
      <c r="NFW102" s="106"/>
      <c r="NFX102" s="106"/>
      <c r="NFY102" s="106"/>
      <c r="NFZ102" s="106"/>
      <c r="NGA102" s="106"/>
      <c r="NGB102" s="106"/>
      <c r="NGC102" s="106"/>
      <c r="NGD102" s="106"/>
      <c r="NGE102" s="106"/>
      <c r="NGF102" s="106"/>
      <c r="NGG102" s="106"/>
      <c r="NGH102" s="106"/>
      <c r="NGI102" s="106"/>
      <c r="NGJ102" s="106"/>
      <c r="NGK102" s="106"/>
      <c r="NGL102" s="106"/>
      <c r="NGM102" s="106"/>
      <c r="NGN102" s="106"/>
      <c r="NGO102" s="106"/>
      <c r="NGP102" s="106"/>
      <c r="NGQ102" s="106"/>
      <c r="NGR102" s="106"/>
      <c r="NGS102" s="106"/>
      <c r="NGT102" s="106"/>
      <c r="NGU102" s="106"/>
      <c r="NGV102" s="106"/>
      <c r="NGW102" s="106"/>
      <c r="NGX102" s="106"/>
      <c r="NGY102" s="106"/>
      <c r="NGZ102" s="106"/>
      <c r="NHA102" s="106"/>
      <c r="NHB102" s="106"/>
      <c r="NHC102" s="106"/>
      <c r="NHD102" s="106"/>
      <c r="NHE102" s="106"/>
      <c r="NHF102" s="106"/>
      <c r="NHG102" s="106"/>
      <c r="NHH102" s="106"/>
      <c r="NHI102" s="106"/>
      <c r="NHJ102" s="106"/>
      <c r="NHK102" s="106"/>
      <c r="NHL102" s="106"/>
      <c r="NHM102" s="106"/>
      <c r="NHN102" s="106"/>
      <c r="NHO102" s="106"/>
      <c r="NHP102" s="106"/>
      <c r="NHQ102" s="106"/>
      <c r="NHR102" s="106"/>
      <c r="NHS102" s="106"/>
      <c r="NHT102" s="106"/>
      <c r="NHU102" s="106"/>
      <c r="NHV102" s="106"/>
      <c r="NHW102" s="106"/>
      <c r="NHX102" s="106"/>
      <c r="NHY102" s="106"/>
      <c r="NHZ102" s="106"/>
      <c r="NIA102" s="106"/>
      <c r="NIB102" s="106"/>
      <c r="NIC102" s="106"/>
      <c r="NID102" s="106"/>
      <c r="NIE102" s="106"/>
      <c r="NIF102" s="106"/>
      <c r="NIG102" s="106"/>
      <c r="NIH102" s="106"/>
      <c r="NII102" s="106"/>
      <c r="NIJ102" s="106"/>
      <c r="NIK102" s="106"/>
      <c r="NIL102" s="106"/>
      <c r="NIM102" s="106"/>
      <c r="NIN102" s="106"/>
      <c r="NIO102" s="106"/>
      <c r="NIP102" s="106"/>
      <c r="NIQ102" s="106"/>
      <c r="NIR102" s="106"/>
      <c r="NIS102" s="106"/>
      <c r="NIT102" s="106"/>
      <c r="NIU102" s="106"/>
      <c r="NIV102" s="106"/>
      <c r="NIW102" s="106"/>
      <c r="NIX102" s="106"/>
      <c r="NIY102" s="106"/>
      <c r="NIZ102" s="106"/>
      <c r="NJA102" s="106"/>
      <c r="NJB102" s="106"/>
      <c r="NJC102" s="106"/>
      <c r="NJD102" s="106"/>
      <c r="NJE102" s="106"/>
      <c r="NJF102" s="106"/>
      <c r="NJG102" s="106"/>
      <c r="NJH102" s="106"/>
      <c r="NJI102" s="106"/>
      <c r="NJJ102" s="106"/>
      <c r="NJK102" s="106"/>
      <c r="NJL102" s="106"/>
      <c r="NJM102" s="106"/>
      <c r="NJN102" s="106"/>
      <c r="NJO102" s="106"/>
      <c r="NJP102" s="106"/>
      <c r="NJQ102" s="106"/>
      <c r="NJR102" s="106"/>
      <c r="NJS102" s="106"/>
      <c r="NJT102" s="106"/>
      <c r="NJU102" s="106"/>
      <c r="NJV102" s="106"/>
      <c r="NJW102" s="106"/>
      <c r="NJX102" s="106"/>
      <c r="NJY102" s="106"/>
      <c r="NJZ102" s="106"/>
      <c r="NKA102" s="106"/>
      <c r="NKB102" s="106"/>
      <c r="NKC102" s="106"/>
      <c r="NKD102" s="106"/>
      <c r="NKE102" s="106"/>
      <c r="NKF102" s="106"/>
      <c r="NKG102" s="106"/>
      <c r="NKH102" s="106"/>
      <c r="NKI102" s="106"/>
      <c r="NKJ102" s="106"/>
      <c r="NKK102" s="106"/>
      <c r="NKL102" s="106"/>
      <c r="NKM102" s="106"/>
      <c r="NKN102" s="106"/>
      <c r="NKO102" s="106"/>
      <c r="NKP102" s="106"/>
      <c r="NKQ102" s="106"/>
      <c r="NKR102" s="106"/>
      <c r="NKS102" s="106"/>
      <c r="NKT102" s="106"/>
      <c r="NKU102" s="106"/>
      <c r="NKV102" s="106"/>
      <c r="NKW102" s="106"/>
      <c r="NKX102" s="106"/>
      <c r="NKY102" s="106"/>
      <c r="NKZ102" s="106"/>
      <c r="NLA102" s="106"/>
      <c r="NLB102" s="106"/>
      <c r="NLC102" s="106"/>
      <c r="NLD102" s="106"/>
      <c r="NLE102" s="106"/>
      <c r="NLF102" s="106"/>
      <c r="NLG102" s="106"/>
      <c r="NLH102" s="106"/>
      <c r="NLI102" s="106"/>
      <c r="NLJ102" s="106"/>
      <c r="NLK102" s="106"/>
      <c r="NLL102" s="106"/>
      <c r="NLM102" s="106"/>
      <c r="NLN102" s="106"/>
      <c r="NLO102" s="106"/>
      <c r="NLP102" s="106"/>
      <c r="NLQ102" s="106"/>
      <c r="NLR102" s="106"/>
      <c r="NLS102" s="106"/>
      <c r="NLT102" s="106"/>
      <c r="NLU102" s="106"/>
      <c r="NLV102" s="106"/>
      <c r="NLW102" s="106"/>
      <c r="NLX102" s="106"/>
      <c r="NLY102" s="106"/>
      <c r="NLZ102" s="106"/>
      <c r="NMA102" s="106"/>
      <c r="NMB102" s="106"/>
      <c r="NMC102" s="106"/>
      <c r="NMD102" s="106"/>
      <c r="NME102" s="106"/>
      <c r="NMF102" s="106"/>
      <c r="NMG102" s="106"/>
      <c r="NMH102" s="106"/>
      <c r="NMI102" s="106"/>
      <c r="NMJ102" s="106"/>
      <c r="NMK102" s="106"/>
      <c r="NML102" s="106"/>
      <c r="NMM102" s="106"/>
      <c r="NMN102" s="106"/>
      <c r="NMO102" s="106"/>
      <c r="NMP102" s="106"/>
      <c r="NMQ102" s="106"/>
      <c r="NMR102" s="106"/>
      <c r="NMS102" s="106"/>
      <c r="NMT102" s="106"/>
      <c r="NMU102" s="106"/>
      <c r="NMV102" s="106"/>
      <c r="NMW102" s="106"/>
      <c r="NMX102" s="106"/>
      <c r="NMY102" s="106"/>
      <c r="NMZ102" s="106"/>
      <c r="NNA102" s="106"/>
      <c r="NNB102" s="106"/>
      <c r="NNC102" s="106"/>
      <c r="NND102" s="106"/>
      <c r="NNE102" s="106"/>
      <c r="NNF102" s="106"/>
      <c r="NNG102" s="106"/>
      <c r="NNH102" s="106"/>
      <c r="NNI102" s="106"/>
      <c r="NNJ102" s="106"/>
      <c r="NNK102" s="106"/>
      <c r="NNL102" s="106"/>
      <c r="NNM102" s="106"/>
      <c r="NNN102" s="106"/>
      <c r="NNO102" s="106"/>
      <c r="NNP102" s="106"/>
      <c r="NNQ102" s="106"/>
      <c r="NNR102" s="106"/>
      <c r="NNS102" s="106"/>
      <c r="NNT102" s="106"/>
      <c r="NNU102" s="106"/>
      <c r="NNV102" s="106"/>
      <c r="NNW102" s="106"/>
      <c r="NNX102" s="106"/>
      <c r="NNY102" s="106"/>
      <c r="NNZ102" s="106"/>
      <c r="NOA102" s="106"/>
      <c r="NOB102" s="106"/>
      <c r="NOC102" s="106"/>
      <c r="NOD102" s="106"/>
      <c r="NOE102" s="106"/>
      <c r="NOF102" s="106"/>
      <c r="NOG102" s="106"/>
      <c r="NOH102" s="106"/>
      <c r="NOI102" s="106"/>
      <c r="NOJ102" s="106"/>
      <c r="NOK102" s="106"/>
      <c r="NOL102" s="106"/>
      <c r="NOM102" s="106"/>
      <c r="NON102" s="106"/>
      <c r="NOO102" s="106"/>
      <c r="NOP102" s="106"/>
      <c r="NOQ102" s="106"/>
      <c r="NOR102" s="106"/>
      <c r="NOS102" s="106"/>
      <c r="NOT102" s="106"/>
      <c r="NOU102" s="106"/>
      <c r="NOV102" s="106"/>
      <c r="NOW102" s="106"/>
      <c r="NOX102" s="106"/>
      <c r="NOY102" s="106"/>
      <c r="NOZ102" s="106"/>
      <c r="NPA102" s="106"/>
      <c r="NPB102" s="106"/>
      <c r="NPC102" s="106"/>
      <c r="NPD102" s="106"/>
      <c r="NPE102" s="106"/>
      <c r="NPF102" s="106"/>
      <c r="NPG102" s="106"/>
      <c r="NPH102" s="106"/>
      <c r="NPI102" s="106"/>
      <c r="NPJ102" s="106"/>
      <c r="NPK102" s="106"/>
      <c r="NPL102" s="106"/>
      <c r="NPM102" s="106"/>
      <c r="NPN102" s="106"/>
      <c r="NPO102" s="106"/>
      <c r="NPP102" s="106"/>
      <c r="NPQ102" s="106"/>
      <c r="NPR102" s="106"/>
      <c r="NPS102" s="106"/>
      <c r="NPT102" s="106"/>
      <c r="NPU102" s="106"/>
      <c r="NPV102" s="106"/>
      <c r="NPW102" s="106"/>
      <c r="NPX102" s="106"/>
      <c r="NPY102" s="106"/>
      <c r="NPZ102" s="106"/>
      <c r="NQA102" s="106"/>
      <c r="NQB102" s="106"/>
      <c r="NQC102" s="106"/>
      <c r="NQD102" s="106"/>
      <c r="NQE102" s="106"/>
      <c r="NQF102" s="106"/>
      <c r="NQG102" s="106"/>
      <c r="NQH102" s="106"/>
      <c r="NQI102" s="106"/>
      <c r="NQJ102" s="106"/>
      <c r="NQK102" s="106"/>
      <c r="NQL102" s="106"/>
      <c r="NQM102" s="106"/>
      <c r="NQN102" s="106"/>
      <c r="NQO102" s="106"/>
      <c r="NQP102" s="106"/>
      <c r="NQQ102" s="106"/>
      <c r="NQR102" s="106"/>
      <c r="NQS102" s="106"/>
      <c r="NQT102" s="106"/>
      <c r="NQU102" s="106"/>
      <c r="NQV102" s="106"/>
      <c r="NQW102" s="106"/>
      <c r="NQX102" s="106"/>
      <c r="NQY102" s="106"/>
      <c r="NQZ102" s="106"/>
      <c r="NRA102" s="106"/>
      <c r="NRB102" s="106"/>
      <c r="NRC102" s="106"/>
      <c r="NRD102" s="106"/>
      <c r="NRE102" s="106"/>
      <c r="NRF102" s="106"/>
      <c r="NRG102" s="106"/>
      <c r="NRH102" s="106"/>
      <c r="NRI102" s="106"/>
      <c r="NRJ102" s="106"/>
      <c r="NRK102" s="106"/>
      <c r="NRL102" s="106"/>
      <c r="NRM102" s="106"/>
      <c r="NRN102" s="106"/>
      <c r="NRO102" s="106"/>
      <c r="NRP102" s="106"/>
      <c r="NRQ102" s="106"/>
      <c r="NRR102" s="106"/>
      <c r="NRS102" s="106"/>
      <c r="NRT102" s="106"/>
      <c r="NRU102" s="106"/>
      <c r="NRV102" s="106"/>
      <c r="NRW102" s="106"/>
      <c r="NRX102" s="106"/>
      <c r="NRY102" s="106"/>
      <c r="NRZ102" s="106"/>
      <c r="NSA102" s="106"/>
      <c r="NSB102" s="106"/>
      <c r="NSC102" s="106"/>
      <c r="NSD102" s="106"/>
      <c r="NSE102" s="106"/>
      <c r="NSF102" s="106"/>
      <c r="NSG102" s="106"/>
      <c r="NSH102" s="106"/>
      <c r="NSI102" s="106"/>
      <c r="NSJ102" s="106"/>
      <c r="NSK102" s="106"/>
      <c r="NSL102" s="106"/>
      <c r="NSM102" s="106"/>
      <c r="NSN102" s="106"/>
      <c r="NSO102" s="106"/>
      <c r="NSP102" s="106"/>
      <c r="NSQ102" s="106"/>
      <c r="NSR102" s="106"/>
      <c r="NSS102" s="106"/>
      <c r="NST102" s="106"/>
      <c r="NSU102" s="106"/>
      <c r="NSV102" s="106"/>
      <c r="NSW102" s="106"/>
      <c r="NSX102" s="106"/>
      <c r="NSY102" s="106"/>
      <c r="NSZ102" s="106"/>
      <c r="NTA102" s="106"/>
      <c r="NTB102" s="106"/>
      <c r="NTC102" s="106"/>
      <c r="NTD102" s="106"/>
      <c r="NTE102" s="106"/>
      <c r="NTF102" s="106"/>
      <c r="NTG102" s="106"/>
      <c r="NTH102" s="106"/>
      <c r="NTI102" s="106"/>
      <c r="NTJ102" s="106"/>
      <c r="NTK102" s="106"/>
      <c r="NTL102" s="106"/>
      <c r="NTM102" s="106"/>
      <c r="NTN102" s="106"/>
      <c r="NTO102" s="106"/>
      <c r="NTP102" s="106"/>
      <c r="NTQ102" s="106"/>
      <c r="NTR102" s="106"/>
      <c r="NTS102" s="106"/>
      <c r="NTT102" s="106"/>
      <c r="NTU102" s="106"/>
      <c r="NTV102" s="106"/>
      <c r="NTW102" s="106"/>
      <c r="NTX102" s="106"/>
      <c r="NTY102" s="106"/>
      <c r="NTZ102" s="106"/>
      <c r="NUA102" s="106"/>
      <c r="NUB102" s="106"/>
      <c r="NUC102" s="106"/>
      <c r="NUD102" s="106"/>
      <c r="NUE102" s="106"/>
      <c r="NUF102" s="106"/>
      <c r="NUG102" s="106"/>
      <c r="NUH102" s="106"/>
      <c r="NUI102" s="106"/>
      <c r="NUJ102" s="106"/>
      <c r="NUK102" s="106"/>
      <c r="NUL102" s="106"/>
      <c r="NUM102" s="106"/>
      <c r="NUN102" s="106"/>
      <c r="NUO102" s="106"/>
      <c r="NUP102" s="106"/>
      <c r="NUQ102" s="106"/>
      <c r="NUR102" s="106"/>
      <c r="NUS102" s="106"/>
      <c r="NUT102" s="106"/>
      <c r="NUU102" s="106"/>
      <c r="NUV102" s="106"/>
      <c r="NUW102" s="106"/>
      <c r="NUX102" s="106"/>
      <c r="NUY102" s="106"/>
      <c r="NUZ102" s="106"/>
      <c r="NVA102" s="106"/>
      <c r="NVB102" s="106"/>
      <c r="NVC102" s="106"/>
      <c r="NVD102" s="106"/>
      <c r="NVE102" s="106"/>
      <c r="NVF102" s="106"/>
      <c r="NVG102" s="106"/>
      <c r="NVH102" s="106"/>
      <c r="NVI102" s="106"/>
      <c r="NVJ102" s="106"/>
      <c r="NVK102" s="106"/>
      <c r="NVL102" s="106"/>
      <c r="NVM102" s="106"/>
      <c r="NVN102" s="106"/>
      <c r="NVO102" s="106"/>
      <c r="NVP102" s="106"/>
      <c r="NVQ102" s="106"/>
      <c r="NVR102" s="106"/>
      <c r="NVS102" s="106"/>
      <c r="NVT102" s="106"/>
      <c r="NVU102" s="106"/>
      <c r="NVV102" s="106"/>
      <c r="NVW102" s="106"/>
      <c r="NVX102" s="106"/>
      <c r="NVY102" s="106"/>
      <c r="NVZ102" s="106"/>
      <c r="NWA102" s="106"/>
      <c r="NWB102" s="106"/>
      <c r="NWC102" s="106"/>
      <c r="NWD102" s="106"/>
      <c r="NWE102" s="106"/>
      <c r="NWF102" s="106"/>
      <c r="NWG102" s="106"/>
      <c r="NWH102" s="106"/>
      <c r="NWI102" s="106"/>
      <c r="NWJ102" s="106"/>
      <c r="NWK102" s="106"/>
      <c r="NWL102" s="106"/>
      <c r="NWM102" s="106"/>
      <c r="NWN102" s="106"/>
      <c r="NWO102" s="106"/>
      <c r="NWP102" s="106"/>
      <c r="NWQ102" s="106"/>
      <c r="NWR102" s="106"/>
      <c r="NWS102" s="106"/>
      <c r="NWT102" s="106"/>
      <c r="NWU102" s="106"/>
      <c r="NWV102" s="106"/>
      <c r="NWW102" s="106"/>
      <c r="NWX102" s="106"/>
      <c r="NWY102" s="106"/>
      <c r="NWZ102" s="106"/>
      <c r="NXA102" s="106"/>
      <c r="NXB102" s="106"/>
      <c r="NXC102" s="106"/>
      <c r="NXD102" s="106"/>
      <c r="NXE102" s="106"/>
      <c r="NXF102" s="106"/>
      <c r="NXG102" s="106"/>
      <c r="NXH102" s="106"/>
      <c r="NXI102" s="106"/>
      <c r="NXJ102" s="106"/>
      <c r="NXK102" s="106"/>
      <c r="NXL102" s="106"/>
      <c r="NXM102" s="106"/>
      <c r="NXN102" s="106"/>
      <c r="NXO102" s="106"/>
      <c r="NXP102" s="106"/>
      <c r="NXQ102" s="106"/>
      <c r="NXR102" s="106"/>
      <c r="NXS102" s="106"/>
      <c r="NXT102" s="106"/>
      <c r="NXU102" s="106"/>
      <c r="NXV102" s="106"/>
      <c r="NXW102" s="106"/>
      <c r="NXX102" s="106"/>
      <c r="NXY102" s="106"/>
      <c r="NXZ102" s="106"/>
      <c r="NYA102" s="106"/>
      <c r="NYB102" s="106"/>
      <c r="NYC102" s="106"/>
      <c r="NYD102" s="106"/>
      <c r="NYE102" s="106"/>
      <c r="NYF102" s="106"/>
      <c r="NYG102" s="106"/>
      <c r="NYH102" s="106"/>
      <c r="NYI102" s="106"/>
      <c r="NYJ102" s="106"/>
      <c r="NYK102" s="106"/>
      <c r="NYL102" s="106"/>
      <c r="NYM102" s="106"/>
      <c r="NYN102" s="106"/>
      <c r="NYO102" s="106"/>
      <c r="NYP102" s="106"/>
      <c r="NYQ102" s="106"/>
      <c r="NYR102" s="106"/>
      <c r="NYS102" s="106"/>
      <c r="NYT102" s="106"/>
      <c r="NYU102" s="106"/>
      <c r="NYV102" s="106"/>
      <c r="NYW102" s="106"/>
      <c r="NYX102" s="106"/>
      <c r="NYY102" s="106"/>
      <c r="NYZ102" s="106"/>
      <c r="NZA102" s="106"/>
      <c r="NZB102" s="106"/>
      <c r="NZC102" s="106"/>
      <c r="NZD102" s="106"/>
      <c r="NZE102" s="106"/>
      <c r="NZF102" s="106"/>
      <c r="NZG102" s="106"/>
      <c r="NZH102" s="106"/>
      <c r="NZI102" s="106"/>
      <c r="NZJ102" s="106"/>
      <c r="NZK102" s="106"/>
      <c r="NZL102" s="106"/>
      <c r="NZM102" s="106"/>
      <c r="NZN102" s="106"/>
      <c r="NZO102" s="106"/>
      <c r="NZP102" s="106"/>
      <c r="NZQ102" s="106"/>
      <c r="NZR102" s="106"/>
      <c r="NZS102" s="106"/>
      <c r="NZT102" s="106"/>
      <c r="NZU102" s="106"/>
      <c r="NZV102" s="106"/>
      <c r="NZW102" s="106"/>
      <c r="NZX102" s="106"/>
      <c r="NZY102" s="106"/>
      <c r="NZZ102" s="106"/>
      <c r="OAA102" s="106"/>
      <c r="OAB102" s="106"/>
      <c r="OAC102" s="106"/>
      <c r="OAD102" s="106"/>
      <c r="OAE102" s="106"/>
      <c r="OAF102" s="106"/>
      <c r="OAG102" s="106"/>
      <c r="OAH102" s="106"/>
      <c r="OAI102" s="106"/>
      <c r="OAJ102" s="106"/>
      <c r="OAK102" s="106"/>
      <c r="OAL102" s="106"/>
      <c r="OAM102" s="106"/>
      <c r="OAN102" s="106"/>
      <c r="OAO102" s="106"/>
      <c r="OAP102" s="106"/>
      <c r="OAQ102" s="106"/>
      <c r="OAR102" s="106"/>
      <c r="OAS102" s="106"/>
      <c r="OAT102" s="106"/>
      <c r="OAU102" s="106"/>
      <c r="OAV102" s="106"/>
      <c r="OAW102" s="106"/>
      <c r="OAX102" s="106"/>
      <c r="OAY102" s="106"/>
      <c r="OAZ102" s="106"/>
      <c r="OBA102" s="106"/>
      <c r="OBB102" s="106"/>
      <c r="OBC102" s="106"/>
      <c r="OBD102" s="106"/>
      <c r="OBE102" s="106"/>
      <c r="OBF102" s="106"/>
      <c r="OBG102" s="106"/>
      <c r="OBH102" s="106"/>
      <c r="OBI102" s="106"/>
      <c r="OBJ102" s="106"/>
      <c r="OBK102" s="106"/>
      <c r="OBL102" s="106"/>
      <c r="OBM102" s="106"/>
      <c r="OBN102" s="106"/>
      <c r="OBO102" s="106"/>
      <c r="OBP102" s="106"/>
      <c r="OBQ102" s="106"/>
      <c r="OBR102" s="106"/>
      <c r="OBS102" s="106"/>
      <c r="OBT102" s="106"/>
      <c r="OBU102" s="106"/>
      <c r="OBV102" s="106"/>
      <c r="OBW102" s="106"/>
      <c r="OBX102" s="106"/>
      <c r="OBY102" s="106"/>
      <c r="OBZ102" s="106"/>
      <c r="OCA102" s="106"/>
      <c r="OCB102" s="106"/>
      <c r="OCC102" s="106"/>
      <c r="OCD102" s="106"/>
      <c r="OCE102" s="106"/>
      <c r="OCF102" s="106"/>
      <c r="OCG102" s="106"/>
      <c r="OCH102" s="106"/>
      <c r="OCI102" s="106"/>
      <c r="OCJ102" s="106"/>
      <c r="OCK102" s="106"/>
      <c r="OCL102" s="106"/>
      <c r="OCM102" s="106"/>
      <c r="OCN102" s="106"/>
      <c r="OCO102" s="106"/>
      <c r="OCP102" s="106"/>
      <c r="OCQ102" s="106"/>
      <c r="OCR102" s="106"/>
      <c r="OCS102" s="106"/>
      <c r="OCT102" s="106"/>
      <c r="OCU102" s="106"/>
      <c r="OCV102" s="106"/>
      <c r="OCW102" s="106"/>
      <c r="OCX102" s="106"/>
      <c r="OCY102" s="106"/>
      <c r="OCZ102" s="106"/>
      <c r="ODA102" s="106"/>
      <c r="ODB102" s="106"/>
      <c r="ODC102" s="106"/>
      <c r="ODD102" s="106"/>
      <c r="ODE102" s="106"/>
      <c r="ODF102" s="106"/>
      <c r="ODG102" s="106"/>
      <c r="ODH102" s="106"/>
      <c r="ODI102" s="106"/>
      <c r="ODJ102" s="106"/>
      <c r="ODK102" s="106"/>
      <c r="ODL102" s="106"/>
      <c r="ODM102" s="106"/>
      <c r="ODN102" s="106"/>
      <c r="ODO102" s="106"/>
      <c r="ODP102" s="106"/>
      <c r="ODQ102" s="106"/>
      <c r="ODR102" s="106"/>
      <c r="ODS102" s="106"/>
      <c r="ODT102" s="106"/>
      <c r="ODU102" s="106"/>
      <c r="ODV102" s="106"/>
      <c r="ODW102" s="106"/>
      <c r="ODX102" s="106"/>
      <c r="ODY102" s="106"/>
      <c r="ODZ102" s="106"/>
      <c r="OEA102" s="106"/>
      <c r="OEB102" s="106"/>
      <c r="OEC102" s="106"/>
      <c r="OED102" s="106"/>
      <c r="OEE102" s="106"/>
      <c r="OEF102" s="106"/>
      <c r="OEG102" s="106"/>
      <c r="OEH102" s="106"/>
      <c r="OEI102" s="106"/>
      <c r="OEJ102" s="106"/>
      <c r="OEK102" s="106"/>
      <c r="OEL102" s="106"/>
      <c r="OEM102" s="106"/>
      <c r="OEN102" s="106"/>
      <c r="OEO102" s="106"/>
      <c r="OEP102" s="106"/>
      <c r="OEQ102" s="106"/>
      <c r="OER102" s="106"/>
      <c r="OES102" s="106"/>
      <c r="OET102" s="106"/>
      <c r="OEU102" s="106"/>
      <c r="OEV102" s="106"/>
      <c r="OEW102" s="106"/>
      <c r="OEX102" s="106"/>
      <c r="OEY102" s="106"/>
      <c r="OEZ102" s="106"/>
      <c r="OFA102" s="106"/>
      <c r="OFB102" s="106"/>
      <c r="OFC102" s="106"/>
      <c r="OFD102" s="106"/>
      <c r="OFE102" s="106"/>
      <c r="OFF102" s="106"/>
      <c r="OFG102" s="106"/>
      <c r="OFH102" s="106"/>
      <c r="OFI102" s="106"/>
      <c r="OFJ102" s="106"/>
      <c r="OFK102" s="106"/>
      <c r="OFL102" s="106"/>
      <c r="OFM102" s="106"/>
      <c r="OFN102" s="106"/>
      <c r="OFO102" s="106"/>
      <c r="OFP102" s="106"/>
      <c r="OFQ102" s="106"/>
      <c r="OFR102" s="106"/>
      <c r="OFS102" s="106"/>
      <c r="OFT102" s="106"/>
      <c r="OFU102" s="106"/>
      <c r="OFV102" s="106"/>
      <c r="OFW102" s="106"/>
      <c r="OFX102" s="106"/>
      <c r="OFY102" s="106"/>
      <c r="OFZ102" s="106"/>
      <c r="OGA102" s="106"/>
      <c r="OGB102" s="106"/>
      <c r="OGC102" s="106"/>
      <c r="OGD102" s="106"/>
      <c r="OGE102" s="106"/>
      <c r="OGF102" s="106"/>
      <c r="OGG102" s="106"/>
      <c r="OGH102" s="106"/>
      <c r="OGI102" s="106"/>
      <c r="OGJ102" s="106"/>
      <c r="OGK102" s="106"/>
      <c r="OGL102" s="106"/>
      <c r="OGM102" s="106"/>
      <c r="OGN102" s="106"/>
      <c r="OGO102" s="106"/>
      <c r="OGP102" s="106"/>
      <c r="OGQ102" s="106"/>
      <c r="OGR102" s="106"/>
      <c r="OGS102" s="106"/>
      <c r="OGT102" s="106"/>
      <c r="OGU102" s="106"/>
      <c r="OGV102" s="106"/>
      <c r="OGW102" s="106"/>
      <c r="OGX102" s="106"/>
      <c r="OGY102" s="106"/>
      <c r="OGZ102" s="106"/>
      <c r="OHA102" s="106"/>
      <c r="OHB102" s="106"/>
      <c r="OHC102" s="106"/>
      <c r="OHD102" s="106"/>
      <c r="OHE102" s="106"/>
      <c r="OHF102" s="106"/>
      <c r="OHG102" s="106"/>
      <c r="OHH102" s="106"/>
      <c r="OHI102" s="106"/>
      <c r="OHJ102" s="106"/>
      <c r="OHK102" s="106"/>
      <c r="OHL102" s="106"/>
      <c r="OHM102" s="106"/>
      <c r="OHN102" s="106"/>
      <c r="OHO102" s="106"/>
      <c r="OHP102" s="106"/>
      <c r="OHQ102" s="106"/>
      <c r="OHR102" s="106"/>
      <c r="OHS102" s="106"/>
      <c r="OHT102" s="106"/>
      <c r="OHU102" s="106"/>
      <c r="OHV102" s="106"/>
      <c r="OHW102" s="106"/>
      <c r="OHX102" s="106"/>
      <c r="OHY102" s="106"/>
      <c r="OHZ102" s="106"/>
      <c r="OIA102" s="106"/>
      <c r="OIB102" s="106"/>
      <c r="OIC102" s="106"/>
      <c r="OID102" s="106"/>
      <c r="OIE102" s="106"/>
      <c r="OIF102" s="106"/>
      <c r="OIG102" s="106"/>
      <c r="OIH102" s="106"/>
      <c r="OII102" s="106"/>
      <c r="OIJ102" s="106"/>
      <c r="OIK102" s="106"/>
      <c r="OIL102" s="106"/>
      <c r="OIM102" s="106"/>
      <c r="OIN102" s="106"/>
      <c r="OIO102" s="106"/>
      <c r="OIP102" s="106"/>
      <c r="OIQ102" s="106"/>
      <c r="OIR102" s="106"/>
      <c r="OIS102" s="106"/>
      <c r="OIT102" s="106"/>
      <c r="OIU102" s="106"/>
      <c r="OIV102" s="106"/>
      <c r="OIW102" s="106"/>
      <c r="OIX102" s="106"/>
      <c r="OIY102" s="106"/>
      <c r="OIZ102" s="106"/>
      <c r="OJA102" s="106"/>
      <c r="OJB102" s="106"/>
      <c r="OJC102" s="106"/>
      <c r="OJD102" s="106"/>
      <c r="OJE102" s="106"/>
      <c r="OJF102" s="106"/>
      <c r="OJG102" s="106"/>
      <c r="OJH102" s="106"/>
      <c r="OJI102" s="106"/>
      <c r="OJJ102" s="106"/>
      <c r="OJK102" s="106"/>
      <c r="OJL102" s="106"/>
      <c r="OJM102" s="106"/>
      <c r="OJN102" s="106"/>
      <c r="OJO102" s="106"/>
      <c r="OJP102" s="106"/>
      <c r="OJQ102" s="106"/>
      <c r="OJR102" s="106"/>
      <c r="OJS102" s="106"/>
      <c r="OJT102" s="106"/>
      <c r="OJU102" s="106"/>
      <c r="OJV102" s="106"/>
      <c r="OJW102" s="106"/>
      <c r="OJX102" s="106"/>
      <c r="OJY102" s="106"/>
      <c r="OJZ102" s="106"/>
      <c r="OKA102" s="106"/>
      <c r="OKB102" s="106"/>
      <c r="OKC102" s="106"/>
      <c r="OKD102" s="106"/>
      <c r="OKE102" s="106"/>
      <c r="OKF102" s="106"/>
      <c r="OKG102" s="106"/>
      <c r="OKH102" s="106"/>
      <c r="OKI102" s="106"/>
      <c r="OKJ102" s="106"/>
      <c r="OKK102" s="106"/>
      <c r="OKL102" s="106"/>
      <c r="OKM102" s="106"/>
      <c r="OKN102" s="106"/>
      <c r="OKO102" s="106"/>
      <c r="OKP102" s="106"/>
      <c r="OKQ102" s="106"/>
      <c r="OKR102" s="106"/>
      <c r="OKS102" s="106"/>
      <c r="OKT102" s="106"/>
      <c r="OKU102" s="106"/>
      <c r="OKV102" s="106"/>
      <c r="OKW102" s="106"/>
      <c r="OKX102" s="106"/>
      <c r="OKY102" s="106"/>
      <c r="OKZ102" s="106"/>
      <c r="OLA102" s="106"/>
      <c r="OLB102" s="106"/>
      <c r="OLC102" s="106"/>
      <c r="OLD102" s="106"/>
      <c r="OLE102" s="106"/>
      <c r="OLF102" s="106"/>
      <c r="OLG102" s="106"/>
      <c r="OLH102" s="106"/>
      <c r="OLI102" s="106"/>
      <c r="OLJ102" s="106"/>
      <c r="OLK102" s="106"/>
      <c r="OLL102" s="106"/>
      <c r="OLM102" s="106"/>
      <c r="OLN102" s="106"/>
      <c r="OLO102" s="106"/>
      <c r="OLP102" s="106"/>
      <c r="OLQ102" s="106"/>
      <c r="OLR102" s="106"/>
      <c r="OLS102" s="106"/>
      <c r="OLT102" s="106"/>
      <c r="OLU102" s="106"/>
      <c r="OLV102" s="106"/>
      <c r="OLW102" s="106"/>
      <c r="OLX102" s="106"/>
      <c r="OLY102" s="106"/>
      <c r="OLZ102" s="106"/>
      <c r="OMA102" s="106"/>
      <c r="OMB102" s="106"/>
      <c r="OMC102" s="106"/>
      <c r="OMD102" s="106"/>
      <c r="OME102" s="106"/>
      <c r="OMF102" s="106"/>
      <c r="OMG102" s="106"/>
      <c r="OMH102" s="106"/>
      <c r="OMI102" s="106"/>
      <c r="OMJ102" s="106"/>
      <c r="OMK102" s="106"/>
      <c r="OML102" s="106"/>
      <c r="OMM102" s="106"/>
      <c r="OMN102" s="106"/>
      <c r="OMO102" s="106"/>
      <c r="OMP102" s="106"/>
      <c r="OMQ102" s="106"/>
      <c r="OMR102" s="106"/>
      <c r="OMS102" s="106"/>
      <c r="OMT102" s="106"/>
      <c r="OMU102" s="106"/>
      <c r="OMV102" s="106"/>
      <c r="OMW102" s="106"/>
      <c r="OMX102" s="106"/>
      <c r="OMY102" s="106"/>
      <c r="OMZ102" s="106"/>
      <c r="ONA102" s="106"/>
      <c r="ONB102" s="106"/>
      <c r="ONC102" s="106"/>
      <c r="OND102" s="106"/>
      <c r="ONE102" s="106"/>
      <c r="ONF102" s="106"/>
      <c r="ONG102" s="106"/>
      <c r="ONH102" s="106"/>
      <c r="ONI102" s="106"/>
      <c r="ONJ102" s="106"/>
      <c r="ONK102" s="106"/>
      <c r="ONL102" s="106"/>
      <c r="ONM102" s="106"/>
      <c r="ONN102" s="106"/>
      <c r="ONO102" s="106"/>
      <c r="ONP102" s="106"/>
      <c r="ONQ102" s="106"/>
      <c r="ONR102" s="106"/>
      <c r="ONS102" s="106"/>
      <c r="ONT102" s="106"/>
      <c r="ONU102" s="106"/>
      <c r="ONV102" s="106"/>
      <c r="ONW102" s="106"/>
      <c r="ONX102" s="106"/>
      <c r="ONY102" s="106"/>
      <c r="ONZ102" s="106"/>
      <c r="OOA102" s="106"/>
      <c r="OOB102" s="106"/>
      <c r="OOC102" s="106"/>
      <c r="OOD102" s="106"/>
      <c r="OOE102" s="106"/>
      <c r="OOF102" s="106"/>
      <c r="OOG102" s="106"/>
      <c r="OOH102" s="106"/>
      <c r="OOI102" s="106"/>
      <c r="OOJ102" s="106"/>
      <c r="OOK102" s="106"/>
      <c r="OOL102" s="106"/>
      <c r="OOM102" s="106"/>
      <c r="OON102" s="106"/>
      <c r="OOO102" s="106"/>
      <c r="OOP102" s="106"/>
      <c r="OOQ102" s="106"/>
      <c r="OOR102" s="106"/>
      <c r="OOS102" s="106"/>
      <c r="OOT102" s="106"/>
      <c r="OOU102" s="106"/>
      <c r="OOV102" s="106"/>
      <c r="OOW102" s="106"/>
      <c r="OOX102" s="106"/>
      <c r="OOY102" s="106"/>
      <c r="OOZ102" s="106"/>
      <c r="OPA102" s="106"/>
      <c r="OPB102" s="106"/>
      <c r="OPC102" s="106"/>
      <c r="OPD102" s="106"/>
      <c r="OPE102" s="106"/>
      <c r="OPF102" s="106"/>
      <c r="OPG102" s="106"/>
      <c r="OPH102" s="106"/>
      <c r="OPI102" s="106"/>
      <c r="OPJ102" s="106"/>
      <c r="OPK102" s="106"/>
      <c r="OPL102" s="106"/>
      <c r="OPM102" s="106"/>
      <c r="OPN102" s="106"/>
      <c r="OPO102" s="106"/>
      <c r="OPP102" s="106"/>
      <c r="OPQ102" s="106"/>
      <c r="OPR102" s="106"/>
      <c r="OPS102" s="106"/>
      <c r="OPT102" s="106"/>
      <c r="OPU102" s="106"/>
      <c r="OPV102" s="106"/>
      <c r="OPW102" s="106"/>
      <c r="OPX102" s="106"/>
      <c r="OPY102" s="106"/>
      <c r="OPZ102" s="106"/>
      <c r="OQA102" s="106"/>
      <c r="OQB102" s="106"/>
      <c r="OQC102" s="106"/>
      <c r="OQD102" s="106"/>
      <c r="OQE102" s="106"/>
      <c r="OQF102" s="106"/>
      <c r="OQG102" s="106"/>
      <c r="OQH102" s="106"/>
      <c r="OQI102" s="106"/>
      <c r="OQJ102" s="106"/>
      <c r="OQK102" s="106"/>
      <c r="OQL102" s="106"/>
      <c r="OQM102" s="106"/>
      <c r="OQN102" s="106"/>
      <c r="OQO102" s="106"/>
      <c r="OQP102" s="106"/>
      <c r="OQQ102" s="106"/>
      <c r="OQR102" s="106"/>
      <c r="OQS102" s="106"/>
      <c r="OQT102" s="106"/>
      <c r="OQU102" s="106"/>
      <c r="OQV102" s="106"/>
      <c r="OQW102" s="106"/>
      <c r="OQX102" s="106"/>
      <c r="OQY102" s="106"/>
      <c r="OQZ102" s="106"/>
      <c r="ORA102" s="106"/>
      <c r="ORB102" s="106"/>
      <c r="ORC102" s="106"/>
      <c r="ORD102" s="106"/>
      <c r="ORE102" s="106"/>
      <c r="ORF102" s="106"/>
      <c r="ORG102" s="106"/>
      <c r="ORH102" s="106"/>
      <c r="ORI102" s="106"/>
      <c r="ORJ102" s="106"/>
      <c r="ORK102" s="106"/>
      <c r="ORL102" s="106"/>
      <c r="ORM102" s="106"/>
      <c r="ORN102" s="106"/>
      <c r="ORO102" s="106"/>
      <c r="ORP102" s="106"/>
      <c r="ORQ102" s="106"/>
      <c r="ORR102" s="106"/>
      <c r="ORS102" s="106"/>
      <c r="ORT102" s="106"/>
      <c r="ORU102" s="106"/>
      <c r="ORV102" s="106"/>
      <c r="ORW102" s="106"/>
      <c r="ORX102" s="106"/>
      <c r="ORY102" s="106"/>
      <c r="ORZ102" s="106"/>
      <c r="OSA102" s="106"/>
      <c r="OSB102" s="106"/>
      <c r="OSC102" s="106"/>
      <c r="OSD102" s="106"/>
      <c r="OSE102" s="106"/>
      <c r="OSF102" s="106"/>
      <c r="OSG102" s="106"/>
      <c r="OSH102" s="106"/>
      <c r="OSI102" s="106"/>
      <c r="OSJ102" s="106"/>
      <c r="OSK102" s="106"/>
      <c r="OSL102" s="106"/>
      <c r="OSM102" s="106"/>
      <c r="OSN102" s="106"/>
      <c r="OSO102" s="106"/>
      <c r="OSP102" s="106"/>
      <c r="OSQ102" s="106"/>
      <c r="OSR102" s="106"/>
      <c r="OSS102" s="106"/>
      <c r="OST102" s="106"/>
      <c r="OSU102" s="106"/>
      <c r="OSV102" s="106"/>
      <c r="OSW102" s="106"/>
      <c r="OSX102" s="106"/>
      <c r="OSY102" s="106"/>
      <c r="OSZ102" s="106"/>
      <c r="OTA102" s="106"/>
      <c r="OTB102" s="106"/>
      <c r="OTC102" s="106"/>
      <c r="OTD102" s="106"/>
      <c r="OTE102" s="106"/>
      <c r="OTF102" s="106"/>
      <c r="OTG102" s="106"/>
      <c r="OTH102" s="106"/>
      <c r="OTI102" s="106"/>
      <c r="OTJ102" s="106"/>
      <c r="OTK102" s="106"/>
      <c r="OTL102" s="106"/>
      <c r="OTM102" s="106"/>
      <c r="OTN102" s="106"/>
      <c r="OTO102" s="106"/>
      <c r="OTP102" s="106"/>
      <c r="OTQ102" s="106"/>
      <c r="OTR102" s="106"/>
      <c r="OTS102" s="106"/>
      <c r="OTT102" s="106"/>
      <c r="OTU102" s="106"/>
      <c r="OTV102" s="106"/>
      <c r="OTW102" s="106"/>
      <c r="OTX102" s="106"/>
      <c r="OTY102" s="106"/>
      <c r="OTZ102" s="106"/>
      <c r="OUA102" s="106"/>
      <c r="OUB102" s="106"/>
      <c r="OUC102" s="106"/>
      <c r="OUD102" s="106"/>
      <c r="OUE102" s="106"/>
      <c r="OUF102" s="106"/>
      <c r="OUG102" s="106"/>
      <c r="OUH102" s="106"/>
      <c r="OUI102" s="106"/>
      <c r="OUJ102" s="106"/>
      <c r="OUK102" s="106"/>
      <c r="OUL102" s="106"/>
      <c r="OUM102" s="106"/>
      <c r="OUN102" s="106"/>
      <c r="OUO102" s="106"/>
      <c r="OUP102" s="106"/>
      <c r="OUQ102" s="106"/>
      <c r="OUR102" s="106"/>
      <c r="OUS102" s="106"/>
      <c r="OUT102" s="106"/>
      <c r="OUU102" s="106"/>
      <c r="OUV102" s="106"/>
      <c r="OUW102" s="106"/>
      <c r="OUX102" s="106"/>
      <c r="OUY102" s="106"/>
      <c r="OUZ102" s="106"/>
      <c r="OVA102" s="106"/>
      <c r="OVB102" s="106"/>
      <c r="OVC102" s="106"/>
      <c r="OVD102" s="106"/>
      <c r="OVE102" s="106"/>
      <c r="OVF102" s="106"/>
      <c r="OVG102" s="106"/>
      <c r="OVH102" s="106"/>
      <c r="OVI102" s="106"/>
      <c r="OVJ102" s="106"/>
      <c r="OVK102" s="106"/>
      <c r="OVL102" s="106"/>
      <c r="OVM102" s="106"/>
      <c r="OVN102" s="106"/>
      <c r="OVO102" s="106"/>
      <c r="OVP102" s="106"/>
      <c r="OVQ102" s="106"/>
      <c r="OVR102" s="106"/>
      <c r="OVS102" s="106"/>
      <c r="OVT102" s="106"/>
      <c r="OVU102" s="106"/>
      <c r="OVV102" s="106"/>
      <c r="OVW102" s="106"/>
      <c r="OVX102" s="106"/>
      <c r="OVY102" s="106"/>
      <c r="OVZ102" s="106"/>
      <c r="OWA102" s="106"/>
      <c r="OWB102" s="106"/>
      <c r="OWC102" s="106"/>
      <c r="OWD102" s="106"/>
      <c r="OWE102" s="106"/>
      <c r="OWF102" s="106"/>
      <c r="OWG102" s="106"/>
      <c r="OWH102" s="106"/>
      <c r="OWI102" s="106"/>
      <c r="OWJ102" s="106"/>
      <c r="OWK102" s="106"/>
      <c r="OWL102" s="106"/>
      <c r="OWM102" s="106"/>
      <c r="OWN102" s="106"/>
      <c r="OWO102" s="106"/>
      <c r="OWP102" s="106"/>
      <c r="OWQ102" s="106"/>
      <c r="OWR102" s="106"/>
      <c r="OWS102" s="106"/>
      <c r="OWT102" s="106"/>
      <c r="OWU102" s="106"/>
      <c r="OWV102" s="106"/>
      <c r="OWW102" s="106"/>
      <c r="OWX102" s="106"/>
      <c r="OWY102" s="106"/>
      <c r="OWZ102" s="106"/>
      <c r="OXA102" s="106"/>
      <c r="OXB102" s="106"/>
      <c r="OXC102" s="106"/>
      <c r="OXD102" s="106"/>
      <c r="OXE102" s="106"/>
      <c r="OXF102" s="106"/>
      <c r="OXG102" s="106"/>
      <c r="OXH102" s="106"/>
      <c r="OXI102" s="106"/>
      <c r="OXJ102" s="106"/>
      <c r="OXK102" s="106"/>
      <c r="OXL102" s="106"/>
      <c r="OXM102" s="106"/>
      <c r="OXN102" s="106"/>
      <c r="OXO102" s="106"/>
      <c r="OXP102" s="106"/>
      <c r="OXQ102" s="106"/>
      <c r="OXR102" s="106"/>
      <c r="OXS102" s="106"/>
      <c r="OXT102" s="106"/>
      <c r="OXU102" s="106"/>
      <c r="OXV102" s="106"/>
      <c r="OXW102" s="106"/>
      <c r="OXX102" s="106"/>
      <c r="OXY102" s="106"/>
      <c r="OXZ102" s="106"/>
      <c r="OYA102" s="106"/>
      <c r="OYB102" s="106"/>
      <c r="OYC102" s="106"/>
      <c r="OYD102" s="106"/>
      <c r="OYE102" s="106"/>
      <c r="OYF102" s="106"/>
      <c r="OYG102" s="106"/>
      <c r="OYH102" s="106"/>
      <c r="OYI102" s="106"/>
      <c r="OYJ102" s="106"/>
      <c r="OYK102" s="106"/>
      <c r="OYL102" s="106"/>
      <c r="OYM102" s="106"/>
      <c r="OYN102" s="106"/>
      <c r="OYO102" s="106"/>
      <c r="OYP102" s="106"/>
      <c r="OYQ102" s="106"/>
      <c r="OYR102" s="106"/>
      <c r="OYS102" s="106"/>
      <c r="OYT102" s="106"/>
      <c r="OYU102" s="106"/>
      <c r="OYV102" s="106"/>
      <c r="OYW102" s="106"/>
      <c r="OYX102" s="106"/>
      <c r="OYY102" s="106"/>
      <c r="OYZ102" s="106"/>
      <c r="OZA102" s="106"/>
      <c r="OZB102" s="106"/>
      <c r="OZC102" s="106"/>
      <c r="OZD102" s="106"/>
      <c r="OZE102" s="106"/>
      <c r="OZF102" s="106"/>
      <c r="OZG102" s="106"/>
      <c r="OZH102" s="106"/>
      <c r="OZI102" s="106"/>
      <c r="OZJ102" s="106"/>
      <c r="OZK102" s="106"/>
      <c r="OZL102" s="106"/>
      <c r="OZM102" s="106"/>
      <c r="OZN102" s="106"/>
      <c r="OZO102" s="106"/>
      <c r="OZP102" s="106"/>
      <c r="OZQ102" s="106"/>
      <c r="OZR102" s="106"/>
      <c r="OZS102" s="106"/>
      <c r="OZT102" s="106"/>
      <c r="OZU102" s="106"/>
      <c r="OZV102" s="106"/>
      <c r="OZW102" s="106"/>
      <c r="OZX102" s="106"/>
      <c r="OZY102" s="106"/>
      <c r="OZZ102" s="106"/>
      <c r="PAA102" s="106"/>
      <c r="PAB102" s="106"/>
      <c r="PAC102" s="106"/>
      <c r="PAD102" s="106"/>
      <c r="PAE102" s="106"/>
      <c r="PAF102" s="106"/>
      <c r="PAG102" s="106"/>
      <c r="PAH102" s="106"/>
      <c r="PAI102" s="106"/>
      <c r="PAJ102" s="106"/>
      <c r="PAK102" s="106"/>
      <c r="PAL102" s="106"/>
      <c r="PAM102" s="106"/>
      <c r="PAN102" s="106"/>
      <c r="PAO102" s="106"/>
      <c r="PAP102" s="106"/>
      <c r="PAQ102" s="106"/>
      <c r="PAR102" s="106"/>
      <c r="PAS102" s="106"/>
      <c r="PAT102" s="106"/>
      <c r="PAU102" s="106"/>
      <c r="PAV102" s="106"/>
      <c r="PAW102" s="106"/>
      <c r="PAX102" s="106"/>
      <c r="PAY102" s="106"/>
      <c r="PAZ102" s="106"/>
      <c r="PBA102" s="106"/>
      <c r="PBB102" s="106"/>
      <c r="PBC102" s="106"/>
      <c r="PBD102" s="106"/>
      <c r="PBE102" s="106"/>
      <c r="PBF102" s="106"/>
      <c r="PBG102" s="106"/>
      <c r="PBH102" s="106"/>
      <c r="PBI102" s="106"/>
      <c r="PBJ102" s="106"/>
      <c r="PBK102" s="106"/>
      <c r="PBL102" s="106"/>
      <c r="PBM102" s="106"/>
      <c r="PBN102" s="106"/>
      <c r="PBO102" s="106"/>
      <c r="PBP102" s="106"/>
      <c r="PBQ102" s="106"/>
      <c r="PBR102" s="106"/>
      <c r="PBS102" s="106"/>
      <c r="PBT102" s="106"/>
      <c r="PBU102" s="106"/>
      <c r="PBV102" s="106"/>
      <c r="PBW102" s="106"/>
      <c r="PBX102" s="106"/>
      <c r="PBY102" s="106"/>
      <c r="PBZ102" s="106"/>
      <c r="PCA102" s="106"/>
      <c r="PCB102" s="106"/>
      <c r="PCC102" s="106"/>
      <c r="PCD102" s="106"/>
      <c r="PCE102" s="106"/>
      <c r="PCF102" s="106"/>
      <c r="PCG102" s="106"/>
      <c r="PCH102" s="106"/>
      <c r="PCI102" s="106"/>
      <c r="PCJ102" s="106"/>
      <c r="PCK102" s="106"/>
      <c r="PCL102" s="106"/>
      <c r="PCM102" s="106"/>
      <c r="PCN102" s="106"/>
      <c r="PCO102" s="106"/>
      <c r="PCP102" s="106"/>
      <c r="PCQ102" s="106"/>
      <c r="PCR102" s="106"/>
      <c r="PCS102" s="106"/>
      <c r="PCT102" s="106"/>
      <c r="PCU102" s="106"/>
      <c r="PCV102" s="106"/>
      <c r="PCW102" s="106"/>
      <c r="PCX102" s="106"/>
      <c r="PCY102" s="106"/>
      <c r="PCZ102" s="106"/>
      <c r="PDA102" s="106"/>
      <c r="PDB102" s="106"/>
      <c r="PDC102" s="106"/>
      <c r="PDD102" s="106"/>
      <c r="PDE102" s="106"/>
      <c r="PDF102" s="106"/>
      <c r="PDG102" s="106"/>
      <c r="PDH102" s="106"/>
      <c r="PDI102" s="106"/>
      <c r="PDJ102" s="106"/>
      <c r="PDK102" s="106"/>
      <c r="PDL102" s="106"/>
      <c r="PDM102" s="106"/>
      <c r="PDN102" s="106"/>
      <c r="PDO102" s="106"/>
      <c r="PDP102" s="106"/>
      <c r="PDQ102" s="106"/>
      <c r="PDR102" s="106"/>
      <c r="PDS102" s="106"/>
      <c r="PDT102" s="106"/>
      <c r="PDU102" s="106"/>
      <c r="PDV102" s="106"/>
      <c r="PDW102" s="106"/>
      <c r="PDX102" s="106"/>
      <c r="PDY102" s="106"/>
      <c r="PDZ102" s="106"/>
      <c r="PEA102" s="106"/>
      <c r="PEB102" s="106"/>
      <c r="PEC102" s="106"/>
      <c r="PED102" s="106"/>
      <c r="PEE102" s="106"/>
      <c r="PEF102" s="106"/>
      <c r="PEG102" s="106"/>
      <c r="PEH102" s="106"/>
      <c r="PEI102" s="106"/>
      <c r="PEJ102" s="106"/>
      <c r="PEK102" s="106"/>
      <c r="PEL102" s="106"/>
      <c r="PEM102" s="106"/>
      <c r="PEN102" s="106"/>
      <c r="PEO102" s="106"/>
      <c r="PEP102" s="106"/>
      <c r="PEQ102" s="106"/>
      <c r="PER102" s="106"/>
      <c r="PES102" s="106"/>
      <c r="PET102" s="106"/>
      <c r="PEU102" s="106"/>
      <c r="PEV102" s="106"/>
      <c r="PEW102" s="106"/>
      <c r="PEX102" s="106"/>
      <c r="PEY102" s="106"/>
      <c r="PEZ102" s="106"/>
      <c r="PFA102" s="106"/>
      <c r="PFB102" s="106"/>
      <c r="PFC102" s="106"/>
      <c r="PFD102" s="106"/>
      <c r="PFE102" s="106"/>
      <c r="PFF102" s="106"/>
      <c r="PFG102" s="106"/>
      <c r="PFH102" s="106"/>
      <c r="PFI102" s="106"/>
      <c r="PFJ102" s="106"/>
      <c r="PFK102" s="106"/>
      <c r="PFL102" s="106"/>
      <c r="PFM102" s="106"/>
      <c r="PFN102" s="106"/>
      <c r="PFO102" s="106"/>
      <c r="PFP102" s="106"/>
      <c r="PFQ102" s="106"/>
      <c r="PFR102" s="106"/>
      <c r="PFS102" s="106"/>
      <c r="PFT102" s="106"/>
      <c r="PFU102" s="106"/>
      <c r="PFV102" s="106"/>
      <c r="PFW102" s="106"/>
      <c r="PFX102" s="106"/>
      <c r="PFY102" s="106"/>
      <c r="PFZ102" s="106"/>
      <c r="PGA102" s="106"/>
      <c r="PGB102" s="106"/>
      <c r="PGC102" s="106"/>
      <c r="PGD102" s="106"/>
      <c r="PGE102" s="106"/>
      <c r="PGF102" s="106"/>
      <c r="PGG102" s="106"/>
      <c r="PGH102" s="106"/>
      <c r="PGI102" s="106"/>
      <c r="PGJ102" s="106"/>
      <c r="PGK102" s="106"/>
      <c r="PGL102" s="106"/>
      <c r="PGM102" s="106"/>
      <c r="PGN102" s="106"/>
      <c r="PGO102" s="106"/>
      <c r="PGP102" s="106"/>
      <c r="PGQ102" s="106"/>
      <c r="PGR102" s="106"/>
      <c r="PGS102" s="106"/>
      <c r="PGT102" s="106"/>
      <c r="PGU102" s="106"/>
      <c r="PGV102" s="106"/>
      <c r="PGW102" s="106"/>
      <c r="PGX102" s="106"/>
      <c r="PGY102" s="106"/>
      <c r="PGZ102" s="106"/>
      <c r="PHA102" s="106"/>
      <c r="PHB102" s="106"/>
      <c r="PHC102" s="106"/>
      <c r="PHD102" s="106"/>
      <c r="PHE102" s="106"/>
      <c r="PHF102" s="106"/>
      <c r="PHG102" s="106"/>
      <c r="PHH102" s="106"/>
      <c r="PHI102" s="106"/>
      <c r="PHJ102" s="106"/>
      <c r="PHK102" s="106"/>
      <c r="PHL102" s="106"/>
      <c r="PHM102" s="106"/>
      <c r="PHN102" s="106"/>
      <c r="PHO102" s="106"/>
      <c r="PHP102" s="106"/>
      <c r="PHQ102" s="106"/>
      <c r="PHR102" s="106"/>
      <c r="PHS102" s="106"/>
      <c r="PHT102" s="106"/>
      <c r="PHU102" s="106"/>
      <c r="PHV102" s="106"/>
      <c r="PHW102" s="106"/>
      <c r="PHX102" s="106"/>
      <c r="PHY102" s="106"/>
      <c r="PHZ102" s="106"/>
      <c r="PIA102" s="106"/>
      <c r="PIB102" s="106"/>
      <c r="PIC102" s="106"/>
      <c r="PID102" s="106"/>
      <c r="PIE102" s="106"/>
      <c r="PIF102" s="106"/>
      <c r="PIG102" s="106"/>
      <c r="PIH102" s="106"/>
      <c r="PII102" s="106"/>
      <c r="PIJ102" s="106"/>
      <c r="PIK102" s="106"/>
      <c r="PIL102" s="106"/>
      <c r="PIM102" s="106"/>
      <c r="PIN102" s="106"/>
      <c r="PIO102" s="106"/>
      <c r="PIP102" s="106"/>
      <c r="PIQ102" s="106"/>
      <c r="PIR102" s="106"/>
      <c r="PIS102" s="106"/>
      <c r="PIT102" s="106"/>
      <c r="PIU102" s="106"/>
      <c r="PIV102" s="106"/>
      <c r="PIW102" s="106"/>
      <c r="PIX102" s="106"/>
      <c r="PIY102" s="106"/>
      <c r="PIZ102" s="106"/>
      <c r="PJA102" s="106"/>
      <c r="PJB102" s="106"/>
      <c r="PJC102" s="106"/>
      <c r="PJD102" s="106"/>
      <c r="PJE102" s="106"/>
      <c r="PJF102" s="106"/>
      <c r="PJG102" s="106"/>
      <c r="PJH102" s="106"/>
      <c r="PJI102" s="106"/>
      <c r="PJJ102" s="106"/>
      <c r="PJK102" s="106"/>
      <c r="PJL102" s="106"/>
      <c r="PJM102" s="106"/>
      <c r="PJN102" s="106"/>
      <c r="PJO102" s="106"/>
      <c r="PJP102" s="106"/>
      <c r="PJQ102" s="106"/>
      <c r="PJR102" s="106"/>
      <c r="PJS102" s="106"/>
      <c r="PJT102" s="106"/>
      <c r="PJU102" s="106"/>
      <c r="PJV102" s="106"/>
      <c r="PJW102" s="106"/>
      <c r="PJX102" s="106"/>
      <c r="PJY102" s="106"/>
      <c r="PJZ102" s="106"/>
      <c r="PKA102" s="106"/>
      <c r="PKB102" s="106"/>
      <c r="PKC102" s="106"/>
      <c r="PKD102" s="106"/>
      <c r="PKE102" s="106"/>
      <c r="PKF102" s="106"/>
      <c r="PKG102" s="106"/>
      <c r="PKH102" s="106"/>
      <c r="PKI102" s="106"/>
      <c r="PKJ102" s="106"/>
      <c r="PKK102" s="106"/>
      <c r="PKL102" s="106"/>
      <c r="PKM102" s="106"/>
      <c r="PKN102" s="106"/>
      <c r="PKO102" s="106"/>
      <c r="PKP102" s="106"/>
      <c r="PKQ102" s="106"/>
      <c r="PKR102" s="106"/>
      <c r="PKS102" s="106"/>
      <c r="PKT102" s="106"/>
      <c r="PKU102" s="106"/>
      <c r="PKV102" s="106"/>
      <c r="PKW102" s="106"/>
      <c r="PKX102" s="106"/>
      <c r="PKY102" s="106"/>
      <c r="PKZ102" s="106"/>
      <c r="PLA102" s="106"/>
      <c r="PLB102" s="106"/>
      <c r="PLC102" s="106"/>
      <c r="PLD102" s="106"/>
      <c r="PLE102" s="106"/>
      <c r="PLF102" s="106"/>
      <c r="PLG102" s="106"/>
      <c r="PLH102" s="106"/>
      <c r="PLI102" s="106"/>
      <c r="PLJ102" s="106"/>
      <c r="PLK102" s="106"/>
      <c r="PLL102" s="106"/>
      <c r="PLM102" s="106"/>
      <c r="PLN102" s="106"/>
      <c r="PLO102" s="106"/>
      <c r="PLP102" s="106"/>
      <c r="PLQ102" s="106"/>
      <c r="PLR102" s="106"/>
      <c r="PLS102" s="106"/>
      <c r="PLT102" s="106"/>
      <c r="PLU102" s="106"/>
      <c r="PLV102" s="106"/>
      <c r="PLW102" s="106"/>
      <c r="PLX102" s="106"/>
      <c r="PLY102" s="106"/>
      <c r="PLZ102" s="106"/>
      <c r="PMA102" s="106"/>
      <c r="PMB102" s="106"/>
      <c r="PMC102" s="106"/>
      <c r="PMD102" s="106"/>
      <c r="PME102" s="106"/>
      <c r="PMF102" s="106"/>
      <c r="PMG102" s="106"/>
      <c r="PMH102" s="106"/>
      <c r="PMI102" s="106"/>
      <c r="PMJ102" s="106"/>
      <c r="PMK102" s="106"/>
      <c r="PML102" s="106"/>
      <c r="PMM102" s="106"/>
      <c r="PMN102" s="106"/>
      <c r="PMO102" s="106"/>
      <c r="PMP102" s="106"/>
      <c r="PMQ102" s="106"/>
      <c r="PMR102" s="106"/>
      <c r="PMS102" s="106"/>
      <c r="PMT102" s="106"/>
      <c r="PMU102" s="106"/>
      <c r="PMV102" s="106"/>
      <c r="PMW102" s="106"/>
      <c r="PMX102" s="106"/>
      <c r="PMY102" s="106"/>
      <c r="PMZ102" s="106"/>
      <c r="PNA102" s="106"/>
      <c r="PNB102" s="106"/>
      <c r="PNC102" s="106"/>
      <c r="PND102" s="106"/>
      <c r="PNE102" s="106"/>
      <c r="PNF102" s="106"/>
      <c r="PNG102" s="106"/>
      <c r="PNH102" s="106"/>
      <c r="PNI102" s="106"/>
      <c r="PNJ102" s="106"/>
      <c r="PNK102" s="106"/>
      <c r="PNL102" s="106"/>
      <c r="PNM102" s="106"/>
      <c r="PNN102" s="106"/>
      <c r="PNO102" s="106"/>
      <c r="PNP102" s="106"/>
      <c r="PNQ102" s="106"/>
      <c r="PNR102" s="106"/>
      <c r="PNS102" s="106"/>
      <c r="PNT102" s="106"/>
      <c r="PNU102" s="106"/>
      <c r="PNV102" s="106"/>
      <c r="PNW102" s="106"/>
      <c r="PNX102" s="106"/>
      <c r="PNY102" s="106"/>
      <c r="PNZ102" s="106"/>
      <c r="POA102" s="106"/>
      <c r="POB102" s="106"/>
      <c r="POC102" s="106"/>
      <c r="POD102" s="106"/>
      <c r="POE102" s="106"/>
      <c r="POF102" s="106"/>
      <c r="POG102" s="106"/>
      <c r="POH102" s="106"/>
      <c r="POI102" s="106"/>
      <c r="POJ102" s="106"/>
      <c r="POK102" s="106"/>
      <c r="POL102" s="106"/>
      <c r="POM102" s="106"/>
      <c r="PON102" s="106"/>
      <c r="POO102" s="106"/>
      <c r="POP102" s="106"/>
      <c r="POQ102" s="106"/>
      <c r="POR102" s="106"/>
      <c r="POS102" s="106"/>
      <c r="POT102" s="106"/>
      <c r="POU102" s="106"/>
      <c r="POV102" s="106"/>
      <c r="POW102" s="106"/>
      <c r="POX102" s="106"/>
      <c r="POY102" s="106"/>
      <c r="POZ102" s="106"/>
      <c r="PPA102" s="106"/>
      <c r="PPB102" s="106"/>
      <c r="PPC102" s="106"/>
      <c r="PPD102" s="106"/>
      <c r="PPE102" s="106"/>
      <c r="PPF102" s="106"/>
      <c r="PPG102" s="106"/>
      <c r="PPH102" s="106"/>
      <c r="PPI102" s="106"/>
      <c r="PPJ102" s="106"/>
      <c r="PPK102" s="106"/>
      <c r="PPL102" s="106"/>
      <c r="PPM102" s="106"/>
      <c r="PPN102" s="106"/>
      <c r="PPO102" s="106"/>
      <c r="PPP102" s="106"/>
      <c r="PPQ102" s="106"/>
      <c r="PPR102" s="106"/>
      <c r="PPS102" s="106"/>
      <c r="PPT102" s="106"/>
      <c r="PPU102" s="106"/>
      <c r="PPV102" s="106"/>
      <c r="PPW102" s="106"/>
      <c r="PPX102" s="106"/>
      <c r="PPY102" s="106"/>
      <c r="PPZ102" s="106"/>
      <c r="PQA102" s="106"/>
      <c r="PQB102" s="106"/>
      <c r="PQC102" s="106"/>
      <c r="PQD102" s="106"/>
      <c r="PQE102" s="106"/>
      <c r="PQF102" s="106"/>
      <c r="PQG102" s="106"/>
      <c r="PQH102" s="106"/>
      <c r="PQI102" s="106"/>
      <c r="PQJ102" s="106"/>
      <c r="PQK102" s="106"/>
      <c r="PQL102" s="106"/>
      <c r="PQM102" s="106"/>
      <c r="PQN102" s="106"/>
      <c r="PQO102" s="106"/>
      <c r="PQP102" s="106"/>
      <c r="PQQ102" s="106"/>
      <c r="PQR102" s="106"/>
      <c r="PQS102" s="106"/>
      <c r="PQT102" s="106"/>
      <c r="PQU102" s="106"/>
      <c r="PQV102" s="106"/>
      <c r="PQW102" s="106"/>
      <c r="PQX102" s="106"/>
      <c r="PQY102" s="106"/>
      <c r="PQZ102" s="106"/>
      <c r="PRA102" s="106"/>
      <c r="PRB102" s="106"/>
      <c r="PRC102" s="106"/>
      <c r="PRD102" s="106"/>
      <c r="PRE102" s="106"/>
      <c r="PRF102" s="106"/>
      <c r="PRG102" s="106"/>
      <c r="PRH102" s="106"/>
      <c r="PRI102" s="106"/>
      <c r="PRJ102" s="106"/>
      <c r="PRK102" s="106"/>
      <c r="PRL102" s="106"/>
      <c r="PRM102" s="106"/>
      <c r="PRN102" s="106"/>
      <c r="PRO102" s="106"/>
      <c r="PRP102" s="106"/>
      <c r="PRQ102" s="106"/>
      <c r="PRR102" s="106"/>
      <c r="PRS102" s="106"/>
      <c r="PRT102" s="106"/>
      <c r="PRU102" s="106"/>
      <c r="PRV102" s="106"/>
      <c r="PRW102" s="106"/>
      <c r="PRX102" s="106"/>
      <c r="PRY102" s="106"/>
      <c r="PRZ102" s="106"/>
      <c r="PSA102" s="106"/>
      <c r="PSB102" s="106"/>
      <c r="PSC102" s="106"/>
      <c r="PSD102" s="106"/>
      <c r="PSE102" s="106"/>
      <c r="PSF102" s="106"/>
      <c r="PSG102" s="106"/>
      <c r="PSH102" s="106"/>
      <c r="PSI102" s="106"/>
      <c r="PSJ102" s="106"/>
      <c r="PSK102" s="106"/>
      <c r="PSL102" s="106"/>
      <c r="PSM102" s="106"/>
      <c r="PSN102" s="106"/>
      <c r="PSO102" s="106"/>
      <c r="PSP102" s="106"/>
      <c r="PSQ102" s="106"/>
      <c r="PSR102" s="106"/>
      <c r="PSS102" s="106"/>
      <c r="PST102" s="106"/>
      <c r="PSU102" s="106"/>
      <c r="PSV102" s="106"/>
      <c r="PSW102" s="106"/>
      <c r="PSX102" s="106"/>
      <c r="PSY102" s="106"/>
      <c r="PSZ102" s="106"/>
      <c r="PTA102" s="106"/>
      <c r="PTB102" s="106"/>
      <c r="PTC102" s="106"/>
      <c r="PTD102" s="106"/>
      <c r="PTE102" s="106"/>
      <c r="PTF102" s="106"/>
      <c r="PTG102" s="106"/>
      <c r="PTH102" s="106"/>
      <c r="PTI102" s="106"/>
      <c r="PTJ102" s="106"/>
      <c r="PTK102" s="106"/>
      <c r="PTL102" s="106"/>
      <c r="PTM102" s="106"/>
      <c r="PTN102" s="106"/>
      <c r="PTO102" s="106"/>
      <c r="PTP102" s="106"/>
      <c r="PTQ102" s="106"/>
      <c r="PTR102" s="106"/>
      <c r="PTS102" s="106"/>
      <c r="PTT102" s="106"/>
      <c r="PTU102" s="106"/>
      <c r="PTV102" s="106"/>
      <c r="PTW102" s="106"/>
      <c r="PTX102" s="106"/>
      <c r="PTY102" s="106"/>
      <c r="PTZ102" s="106"/>
      <c r="PUA102" s="106"/>
      <c r="PUB102" s="106"/>
      <c r="PUC102" s="106"/>
      <c r="PUD102" s="106"/>
      <c r="PUE102" s="106"/>
      <c r="PUF102" s="106"/>
      <c r="PUG102" s="106"/>
      <c r="PUH102" s="106"/>
      <c r="PUI102" s="106"/>
      <c r="PUJ102" s="106"/>
      <c r="PUK102" s="106"/>
      <c r="PUL102" s="106"/>
      <c r="PUM102" s="106"/>
      <c r="PUN102" s="106"/>
      <c r="PUO102" s="106"/>
      <c r="PUP102" s="106"/>
      <c r="PUQ102" s="106"/>
      <c r="PUR102" s="106"/>
      <c r="PUS102" s="106"/>
      <c r="PUT102" s="106"/>
      <c r="PUU102" s="106"/>
      <c r="PUV102" s="106"/>
      <c r="PUW102" s="106"/>
      <c r="PUX102" s="106"/>
      <c r="PUY102" s="106"/>
      <c r="PUZ102" s="106"/>
      <c r="PVA102" s="106"/>
      <c r="PVB102" s="106"/>
      <c r="PVC102" s="106"/>
      <c r="PVD102" s="106"/>
      <c r="PVE102" s="106"/>
      <c r="PVF102" s="106"/>
      <c r="PVG102" s="106"/>
      <c r="PVH102" s="106"/>
      <c r="PVI102" s="106"/>
      <c r="PVJ102" s="106"/>
      <c r="PVK102" s="106"/>
      <c r="PVL102" s="106"/>
      <c r="PVM102" s="106"/>
      <c r="PVN102" s="106"/>
      <c r="PVO102" s="106"/>
      <c r="PVP102" s="106"/>
      <c r="PVQ102" s="106"/>
      <c r="PVR102" s="106"/>
      <c r="PVS102" s="106"/>
      <c r="PVT102" s="106"/>
      <c r="PVU102" s="106"/>
      <c r="PVV102" s="106"/>
      <c r="PVW102" s="106"/>
      <c r="PVX102" s="106"/>
      <c r="PVY102" s="106"/>
      <c r="PVZ102" s="106"/>
      <c r="PWA102" s="106"/>
      <c r="PWB102" s="106"/>
      <c r="PWC102" s="106"/>
      <c r="PWD102" s="106"/>
      <c r="PWE102" s="106"/>
      <c r="PWF102" s="106"/>
      <c r="PWG102" s="106"/>
      <c r="PWH102" s="106"/>
      <c r="PWI102" s="106"/>
      <c r="PWJ102" s="106"/>
      <c r="PWK102" s="106"/>
      <c r="PWL102" s="106"/>
      <c r="PWM102" s="106"/>
      <c r="PWN102" s="106"/>
      <c r="PWO102" s="106"/>
      <c r="PWP102" s="106"/>
      <c r="PWQ102" s="106"/>
      <c r="PWR102" s="106"/>
      <c r="PWS102" s="106"/>
      <c r="PWT102" s="106"/>
      <c r="PWU102" s="106"/>
      <c r="PWV102" s="106"/>
      <c r="PWW102" s="106"/>
      <c r="PWX102" s="106"/>
      <c r="PWY102" s="106"/>
      <c r="PWZ102" s="106"/>
      <c r="PXA102" s="106"/>
      <c r="PXB102" s="106"/>
      <c r="PXC102" s="106"/>
      <c r="PXD102" s="106"/>
      <c r="PXE102" s="106"/>
      <c r="PXF102" s="106"/>
      <c r="PXG102" s="106"/>
      <c r="PXH102" s="106"/>
      <c r="PXI102" s="106"/>
      <c r="PXJ102" s="106"/>
      <c r="PXK102" s="106"/>
      <c r="PXL102" s="106"/>
      <c r="PXM102" s="106"/>
      <c r="PXN102" s="106"/>
      <c r="PXO102" s="106"/>
      <c r="PXP102" s="106"/>
      <c r="PXQ102" s="106"/>
      <c r="PXR102" s="106"/>
      <c r="PXS102" s="106"/>
      <c r="PXT102" s="106"/>
      <c r="PXU102" s="106"/>
      <c r="PXV102" s="106"/>
      <c r="PXW102" s="106"/>
      <c r="PXX102" s="106"/>
      <c r="PXY102" s="106"/>
      <c r="PXZ102" s="106"/>
      <c r="PYA102" s="106"/>
      <c r="PYB102" s="106"/>
      <c r="PYC102" s="106"/>
      <c r="PYD102" s="106"/>
      <c r="PYE102" s="106"/>
      <c r="PYF102" s="106"/>
      <c r="PYG102" s="106"/>
      <c r="PYH102" s="106"/>
      <c r="PYI102" s="106"/>
      <c r="PYJ102" s="106"/>
      <c r="PYK102" s="106"/>
      <c r="PYL102" s="106"/>
      <c r="PYM102" s="106"/>
      <c r="PYN102" s="106"/>
      <c r="PYO102" s="106"/>
      <c r="PYP102" s="106"/>
      <c r="PYQ102" s="106"/>
      <c r="PYR102" s="106"/>
      <c r="PYS102" s="106"/>
      <c r="PYT102" s="106"/>
      <c r="PYU102" s="106"/>
      <c r="PYV102" s="106"/>
      <c r="PYW102" s="106"/>
      <c r="PYX102" s="106"/>
      <c r="PYY102" s="106"/>
      <c r="PYZ102" s="106"/>
      <c r="PZA102" s="106"/>
      <c r="PZB102" s="106"/>
      <c r="PZC102" s="106"/>
      <c r="PZD102" s="106"/>
      <c r="PZE102" s="106"/>
      <c r="PZF102" s="106"/>
      <c r="PZG102" s="106"/>
      <c r="PZH102" s="106"/>
      <c r="PZI102" s="106"/>
      <c r="PZJ102" s="106"/>
      <c r="PZK102" s="106"/>
      <c r="PZL102" s="106"/>
      <c r="PZM102" s="106"/>
      <c r="PZN102" s="106"/>
      <c r="PZO102" s="106"/>
      <c r="PZP102" s="106"/>
      <c r="PZQ102" s="106"/>
      <c r="PZR102" s="106"/>
      <c r="PZS102" s="106"/>
      <c r="PZT102" s="106"/>
      <c r="PZU102" s="106"/>
      <c r="PZV102" s="106"/>
      <c r="PZW102" s="106"/>
      <c r="PZX102" s="106"/>
      <c r="PZY102" s="106"/>
      <c r="PZZ102" s="106"/>
      <c r="QAA102" s="106"/>
      <c r="QAB102" s="106"/>
      <c r="QAC102" s="106"/>
      <c r="QAD102" s="106"/>
      <c r="QAE102" s="106"/>
      <c r="QAF102" s="106"/>
      <c r="QAG102" s="106"/>
      <c r="QAH102" s="106"/>
      <c r="QAI102" s="106"/>
      <c r="QAJ102" s="106"/>
      <c r="QAK102" s="106"/>
      <c r="QAL102" s="106"/>
      <c r="QAM102" s="106"/>
      <c r="QAN102" s="106"/>
      <c r="QAO102" s="106"/>
      <c r="QAP102" s="106"/>
      <c r="QAQ102" s="106"/>
      <c r="QAR102" s="106"/>
      <c r="QAS102" s="106"/>
      <c r="QAT102" s="106"/>
      <c r="QAU102" s="106"/>
      <c r="QAV102" s="106"/>
      <c r="QAW102" s="106"/>
      <c r="QAX102" s="106"/>
      <c r="QAY102" s="106"/>
      <c r="QAZ102" s="106"/>
      <c r="QBA102" s="106"/>
      <c r="QBB102" s="106"/>
      <c r="QBC102" s="106"/>
      <c r="QBD102" s="106"/>
      <c r="QBE102" s="106"/>
      <c r="QBF102" s="106"/>
      <c r="QBG102" s="106"/>
      <c r="QBH102" s="106"/>
      <c r="QBI102" s="106"/>
      <c r="QBJ102" s="106"/>
      <c r="QBK102" s="106"/>
      <c r="QBL102" s="106"/>
      <c r="QBM102" s="106"/>
      <c r="QBN102" s="106"/>
      <c r="QBO102" s="106"/>
      <c r="QBP102" s="106"/>
      <c r="QBQ102" s="106"/>
      <c r="QBR102" s="106"/>
      <c r="QBS102" s="106"/>
      <c r="QBT102" s="106"/>
      <c r="QBU102" s="106"/>
      <c r="QBV102" s="106"/>
      <c r="QBW102" s="106"/>
      <c r="QBX102" s="106"/>
      <c r="QBY102" s="106"/>
      <c r="QBZ102" s="106"/>
      <c r="QCA102" s="106"/>
      <c r="QCB102" s="106"/>
      <c r="QCC102" s="106"/>
      <c r="QCD102" s="106"/>
      <c r="QCE102" s="106"/>
      <c r="QCF102" s="106"/>
      <c r="QCG102" s="106"/>
      <c r="QCH102" s="106"/>
      <c r="QCI102" s="106"/>
      <c r="QCJ102" s="106"/>
      <c r="QCK102" s="106"/>
      <c r="QCL102" s="106"/>
      <c r="QCM102" s="106"/>
      <c r="QCN102" s="106"/>
      <c r="QCO102" s="106"/>
      <c r="QCP102" s="106"/>
      <c r="QCQ102" s="106"/>
      <c r="QCR102" s="106"/>
      <c r="QCS102" s="106"/>
      <c r="QCT102" s="106"/>
      <c r="QCU102" s="106"/>
      <c r="QCV102" s="106"/>
      <c r="QCW102" s="106"/>
      <c r="QCX102" s="106"/>
      <c r="QCY102" s="106"/>
      <c r="QCZ102" s="106"/>
      <c r="QDA102" s="106"/>
      <c r="QDB102" s="106"/>
      <c r="QDC102" s="106"/>
      <c r="QDD102" s="106"/>
      <c r="QDE102" s="106"/>
      <c r="QDF102" s="106"/>
      <c r="QDG102" s="106"/>
      <c r="QDH102" s="106"/>
      <c r="QDI102" s="106"/>
      <c r="QDJ102" s="106"/>
      <c r="QDK102" s="106"/>
      <c r="QDL102" s="106"/>
      <c r="QDM102" s="106"/>
      <c r="QDN102" s="106"/>
      <c r="QDO102" s="106"/>
      <c r="QDP102" s="106"/>
      <c r="QDQ102" s="106"/>
      <c r="QDR102" s="106"/>
      <c r="QDS102" s="106"/>
      <c r="QDT102" s="106"/>
      <c r="QDU102" s="106"/>
      <c r="QDV102" s="106"/>
      <c r="QDW102" s="106"/>
      <c r="QDX102" s="106"/>
      <c r="QDY102" s="106"/>
      <c r="QDZ102" s="106"/>
      <c r="QEA102" s="106"/>
      <c r="QEB102" s="106"/>
      <c r="QEC102" s="106"/>
      <c r="QED102" s="106"/>
      <c r="QEE102" s="106"/>
      <c r="QEF102" s="106"/>
      <c r="QEG102" s="106"/>
      <c r="QEH102" s="106"/>
      <c r="QEI102" s="106"/>
      <c r="QEJ102" s="106"/>
      <c r="QEK102" s="106"/>
      <c r="QEL102" s="106"/>
      <c r="QEM102" s="106"/>
      <c r="QEN102" s="106"/>
      <c r="QEO102" s="106"/>
      <c r="QEP102" s="106"/>
      <c r="QEQ102" s="106"/>
      <c r="QER102" s="106"/>
      <c r="QES102" s="106"/>
      <c r="QET102" s="106"/>
      <c r="QEU102" s="106"/>
      <c r="QEV102" s="106"/>
      <c r="QEW102" s="106"/>
      <c r="QEX102" s="106"/>
      <c r="QEY102" s="106"/>
      <c r="QEZ102" s="106"/>
      <c r="QFA102" s="106"/>
      <c r="QFB102" s="106"/>
      <c r="QFC102" s="106"/>
      <c r="QFD102" s="106"/>
      <c r="QFE102" s="106"/>
      <c r="QFF102" s="106"/>
      <c r="QFG102" s="106"/>
      <c r="QFH102" s="106"/>
      <c r="QFI102" s="106"/>
      <c r="QFJ102" s="106"/>
      <c r="QFK102" s="106"/>
      <c r="QFL102" s="106"/>
      <c r="QFM102" s="106"/>
      <c r="QFN102" s="106"/>
      <c r="QFO102" s="106"/>
      <c r="QFP102" s="106"/>
      <c r="QFQ102" s="106"/>
      <c r="QFR102" s="106"/>
      <c r="QFS102" s="106"/>
      <c r="QFT102" s="106"/>
      <c r="QFU102" s="106"/>
      <c r="QFV102" s="106"/>
      <c r="QFW102" s="106"/>
      <c r="QFX102" s="106"/>
      <c r="QFY102" s="106"/>
      <c r="QFZ102" s="106"/>
      <c r="QGA102" s="106"/>
      <c r="QGB102" s="106"/>
      <c r="QGC102" s="106"/>
      <c r="QGD102" s="106"/>
      <c r="QGE102" s="106"/>
      <c r="QGF102" s="106"/>
      <c r="QGG102" s="106"/>
      <c r="QGH102" s="106"/>
      <c r="QGI102" s="106"/>
      <c r="QGJ102" s="106"/>
      <c r="QGK102" s="106"/>
      <c r="QGL102" s="106"/>
      <c r="QGM102" s="106"/>
      <c r="QGN102" s="106"/>
      <c r="QGO102" s="106"/>
      <c r="QGP102" s="106"/>
      <c r="QGQ102" s="106"/>
      <c r="QGR102" s="106"/>
      <c r="QGS102" s="106"/>
      <c r="QGT102" s="106"/>
      <c r="QGU102" s="106"/>
      <c r="QGV102" s="106"/>
      <c r="QGW102" s="106"/>
      <c r="QGX102" s="106"/>
      <c r="QGY102" s="106"/>
      <c r="QGZ102" s="106"/>
      <c r="QHA102" s="106"/>
      <c r="QHB102" s="106"/>
      <c r="QHC102" s="106"/>
      <c r="QHD102" s="106"/>
      <c r="QHE102" s="106"/>
      <c r="QHF102" s="106"/>
      <c r="QHG102" s="106"/>
      <c r="QHH102" s="106"/>
      <c r="QHI102" s="106"/>
      <c r="QHJ102" s="106"/>
      <c r="QHK102" s="106"/>
      <c r="QHL102" s="106"/>
      <c r="QHM102" s="106"/>
      <c r="QHN102" s="106"/>
      <c r="QHO102" s="106"/>
      <c r="QHP102" s="106"/>
      <c r="QHQ102" s="106"/>
      <c r="QHR102" s="106"/>
      <c r="QHS102" s="106"/>
      <c r="QHT102" s="106"/>
      <c r="QHU102" s="106"/>
      <c r="QHV102" s="106"/>
      <c r="QHW102" s="106"/>
      <c r="QHX102" s="106"/>
      <c r="QHY102" s="106"/>
      <c r="QHZ102" s="106"/>
      <c r="QIA102" s="106"/>
      <c r="QIB102" s="106"/>
      <c r="QIC102" s="106"/>
      <c r="QID102" s="106"/>
      <c r="QIE102" s="106"/>
      <c r="QIF102" s="106"/>
      <c r="QIG102" s="106"/>
      <c r="QIH102" s="106"/>
      <c r="QII102" s="106"/>
      <c r="QIJ102" s="106"/>
      <c r="QIK102" s="106"/>
      <c r="QIL102" s="106"/>
      <c r="QIM102" s="106"/>
      <c r="QIN102" s="106"/>
      <c r="QIO102" s="106"/>
      <c r="QIP102" s="106"/>
      <c r="QIQ102" s="106"/>
      <c r="QIR102" s="106"/>
      <c r="QIS102" s="106"/>
      <c r="QIT102" s="106"/>
      <c r="QIU102" s="106"/>
      <c r="QIV102" s="106"/>
      <c r="QIW102" s="106"/>
      <c r="QIX102" s="106"/>
      <c r="QIY102" s="106"/>
      <c r="QIZ102" s="106"/>
      <c r="QJA102" s="106"/>
      <c r="QJB102" s="106"/>
      <c r="QJC102" s="106"/>
      <c r="QJD102" s="106"/>
      <c r="QJE102" s="106"/>
      <c r="QJF102" s="106"/>
      <c r="QJG102" s="106"/>
      <c r="QJH102" s="106"/>
      <c r="QJI102" s="106"/>
      <c r="QJJ102" s="106"/>
      <c r="QJK102" s="106"/>
      <c r="QJL102" s="106"/>
      <c r="QJM102" s="106"/>
      <c r="QJN102" s="106"/>
      <c r="QJO102" s="106"/>
      <c r="QJP102" s="106"/>
      <c r="QJQ102" s="106"/>
      <c r="QJR102" s="106"/>
      <c r="QJS102" s="106"/>
      <c r="QJT102" s="106"/>
      <c r="QJU102" s="106"/>
      <c r="QJV102" s="106"/>
      <c r="QJW102" s="106"/>
      <c r="QJX102" s="106"/>
      <c r="QJY102" s="106"/>
      <c r="QJZ102" s="106"/>
      <c r="QKA102" s="106"/>
      <c r="QKB102" s="106"/>
      <c r="QKC102" s="106"/>
      <c r="QKD102" s="106"/>
      <c r="QKE102" s="106"/>
      <c r="QKF102" s="106"/>
      <c r="QKG102" s="106"/>
      <c r="QKH102" s="106"/>
      <c r="QKI102" s="106"/>
      <c r="QKJ102" s="106"/>
      <c r="QKK102" s="106"/>
      <c r="QKL102" s="106"/>
      <c r="QKM102" s="106"/>
      <c r="QKN102" s="106"/>
      <c r="QKO102" s="106"/>
      <c r="QKP102" s="106"/>
      <c r="QKQ102" s="106"/>
      <c r="QKR102" s="106"/>
      <c r="QKS102" s="106"/>
      <c r="QKT102" s="106"/>
      <c r="QKU102" s="106"/>
      <c r="QKV102" s="106"/>
      <c r="QKW102" s="106"/>
      <c r="QKX102" s="106"/>
      <c r="QKY102" s="106"/>
      <c r="QKZ102" s="106"/>
      <c r="QLA102" s="106"/>
      <c r="QLB102" s="106"/>
      <c r="QLC102" s="106"/>
      <c r="QLD102" s="106"/>
      <c r="QLE102" s="106"/>
      <c r="QLF102" s="106"/>
      <c r="QLG102" s="106"/>
      <c r="QLH102" s="106"/>
      <c r="QLI102" s="106"/>
      <c r="QLJ102" s="106"/>
      <c r="QLK102" s="106"/>
      <c r="QLL102" s="106"/>
      <c r="QLM102" s="106"/>
      <c r="QLN102" s="106"/>
      <c r="QLO102" s="106"/>
      <c r="QLP102" s="106"/>
      <c r="QLQ102" s="106"/>
      <c r="QLR102" s="106"/>
      <c r="QLS102" s="106"/>
      <c r="QLT102" s="106"/>
      <c r="QLU102" s="106"/>
      <c r="QLV102" s="106"/>
      <c r="QLW102" s="106"/>
      <c r="QLX102" s="106"/>
      <c r="QLY102" s="106"/>
      <c r="QLZ102" s="106"/>
      <c r="QMA102" s="106"/>
      <c r="QMB102" s="106"/>
      <c r="QMC102" s="106"/>
      <c r="QMD102" s="106"/>
      <c r="QME102" s="106"/>
      <c r="QMF102" s="106"/>
      <c r="QMG102" s="106"/>
      <c r="QMH102" s="106"/>
      <c r="QMI102" s="106"/>
      <c r="QMJ102" s="106"/>
      <c r="QMK102" s="106"/>
      <c r="QML102" s="106"/>
      <c r="QMM102" s="106"/>
      <c r="QMN102" s="106"/>
      <c r="QMO102" s="106"/>
      <c r="QMP102" s="106"/>
      <c r="QMQ102" s="106"/>
      <c r="QMR102" s="106"/>
      <c r="QMS102" s="106"/>
      <c r="QMT102" s="106"/>
      <c r="QMU102" s="106"/>
      <c r="QMV102" s="106"/>
      <c r="QMW102" s="106"/>
      <c r="QMX102" s="106"/>
      <c r="QMY102" s="106"/>
      <c r="QMZ102" s="106"/>
      <c r="QNA102" s="106"/>
      <c r="QNB102" s="106"/>
      <c r="QNC102" s="106"/>
      <c r="QND102" s="106"/>
      <c r="QNE102" s="106"/>
      <c r="QNF102" s="106"/>
      <c r="QNG102" s="106"/>
      <c r="QNH102" s="106"/>
      <c r="QNI102" s="106"/>
      <c r="QNJ102" s="106"/>
      <c r="QNK102" s="106"/>
      <c r="QNL102" s="106"/>
      <c r="QNM102" s="106"/>
      <c r="QNN102" s="106"/>
      <c r="QNO102" s="106"/>
      <c r="QNP102" s="106"/>
      <c r="QNQ102" s="106"/>
      <c r="QNR102" s="106"/>
      <c r="QNS102" s="106"/>
      <c r="QNT102" s="106"/>
      <c r="QNU102" s="106"/>
      <c r="QNV102" s="106"/>
      <c r="QNW102" s="106"/>
      <c r="QNX102" s="106"/>
      <c r="QNY102" s="106"/>
      <c r="QNZ102" s="106"/>
      <c r="QOA102" s="106"/>
      <c r="QOB102" s="106"/>
      <c r="QOC102" s="106"/>
      <c r="QOD102" s="106"/>
      <c r="QOE102" s="106"/>
      <c r="QOF102" s="106"/>
      <c r="QOG102" s="106"/>
      <c r="QOH102" s="106"/>
      <c r="QOI102" s="106"/>
      <c r="QOJ102" s="106"/>
      <c r="QOK102" s="106"/>
      <c r="QOL102" s="106"/>
      <c r="QOM102" s="106"/>
      <c r="QON102" s="106"/>
      <c r="QOO102" s="106"/>
      <c r="QOP102" s="106"/>
      <c r="QOQ102" s="106"/>
      <c r="QOR102" s="106"/>
      <c r="QOS102" s="106"/>
      <c r="QOT102" s="106"/>
      <c r="QOU102" s="106"/>
      <c r="QOV102" s="106"/>
      <c r="QOW102" s="106"/>
      <c r="QOX102" s="106"/>
      <c r="QOY102" s="106"/>
      <c r="QOZ102" s="106"/>
      <c r="QPA102" s="106"/>
      <c r="QPB102" s="106"/>
      <c r="QPC102" s="106"/>
      <c r="QPD102" s="106"/>
      <c r="QPE102" s="106"/>
      <c r="QPF102" s="106"/>
      <c r="QPG102" s="106"/>
      <c r="QPH102" s="106"/>
      <c r="QPI102" s="106"/>
      <c r="QPJ102" s="106"/>
      <c r="QPK102" s="106"/>
      <c r="QPL102" s="106"/>
      <c r="QPM102" s="106"/>
      <c r="QPN102" s="106"/>
      <c r="QPO102" s="106"/>
      <c r="QPP102" s="106"/>
      <c r="QPQ102" s="106"/>
      <c r="QPR102" s="106"/>
      <c r="QPS102" s="106"/>
      <c r="QPT102" s="106"/>
      <c r="QPU102" s="106"/>
      <c r="QPV102" s="106"/>
      <c r="QPW102" s="106"/>
      <c r="QPX102" s="106"/>
      <c r="QPY102" s="106"/>
      <c r="QPZ102" s="106"/>
      <c r="QQA102" s="106"/>
      <c r="QQB102" s="106"/>
      <c r="QQC102" s="106"/>
      <c r="QQD102" s="106"/>
      <c r="QQE102" s="106"/>
      <c r="QQF102" s="106"/>
      <c r="QQG102" s="106"/>
      <c r="QQH102" s="106"/>
      <c r="QQI102" s="106"/>
      <c r="QQJ102" s="106"/>
      <c r="QQK102" s="106"/>
      <c r="QQL102" s="106"/>
      <c r="QQM102" s="106"/>
      <c r="QQN102" s="106"/>
      <c r="QQO102" s="106"/>
      <c r="QQP102" s="106"/>
      <c r="QQQ102" s="106"/>
      <c r="QQR102" s="106"/>
      <c r="QQS102" s="106"/>
      <c r="QQT102" s="106"/>
      <c r="QQU102" s="106"/>
      <c r="QQV102" s="106"/>
      <c r="QQW102" s="106"/>
      <c r="QQX102" s="106"/>
      <c r="QQY102" s="106"/>
      <c r="QQZ102" s="106"/>
      <c r="QRA102" s="106"/>
      <c r="QRB102" s="106"/>
      <c r="QRC102" s="106"/>
      <c r="QRD102" s="106"/>
      <c r="QRE102" s="106"/>
      <c r="QRF102" s="106"/>
      <c r="QRG102" s="106"/>
      <c r="QRH102" s="106"/>
      <c r="QRI102" s="106"/>
      <c r="QRJ102" s="106"/>
      <c r="QRK102" s="106"/>
      <c r="QRL102" s="106"/>
      <c r="QRM102" s="106"/>
      <c r="QRN102" s="106"/>
      <c r="QRO102" s="106"/>
      <c r="QRP102" s="106"/>
      <c r="QRQ102" s="106"/>
      <c r="QRR102" s="106"/>
      <c r="QRS102" s="106"/>
      <c r="QRT102" s="106"/>
      <c r="QRU102" s="106"/>
      <c r="QRV102" s="106"/>
      <c r="QRW102" s="106"/>
      <c r="QRX102" s="106"/>
      <c r="QRY102" s="106"/>
      <c r="QRZ102" s="106"/>
      <c r="QSA102" s="106"/>
      <c r="QSB102" s="106"/>
      <c r="QSC102" s="106"/>
      <c r="QSD102" s="106"/>
      <c r="QSE102" s="106"/>
      <c r="QSF102" s="106"/>
      <c r="QSG102" s="106"/>
      <c r="QSH102" s="106"/>
      <c r="QSI102" s="106"/>
      <c r="QSJ102" s="106"/>
      <c r="QSK102" s="106"/>
      <c r="QSL102" s="106"/>
      <c r="QSM102" s="106"/>
      <c r="QSN102" s="106"/>
      <c r="QSO102" s="106"/>
      <c r="QSP102" s="106"/>
      <c r="QSQ102" s="106"/>
      <c r="QSR102" s="106"/>
      <c r="QSS102" s="106"/>
      <c r="QST102" s="106"/>
      <c r="QSU102" s="106"/>
      <c r="QSV102" s="106"/>
      <c r="QSW102" s="106"/>
      <c r="QSX102" s="106"/>
      <c r="QSY102" s="106"/>
      <c r="QSZ102" s="106"/>
      <c r="QTA102" s="106"/>
      <c r="QTB102" s="106"/>
      <c r="QTC102" s="106"/>
      <c r="QTD102" s="106"/>
      <c r="QTE102" s="106"/>
      <c r="QTF102" s="106"/>
      <c r="QTG102" s="106"/>
      <c r="QTH102" s="106"/>
      <c r="QTI102" s="106"/>
      <c r="QTJ102" s="106"/>
      <c r="QTK102" s="106"/>
      <c r="QTL102" s="106"/>
      <c r="QTM102" s="106"/>
      <c r="QTN102" s="106"/>
      <c r="QTO102" s="106"/>
      <c r="QTP102" s="106"/>
      <c r="QTQ102" s="106"/>
      <c r="QTR102" s="106"/>
      <c r="QTS102" s="106"/>
      <c r="QTT102" s="106"/>
      <c r="QTU102" s="106"/>
      <c r="QTV102" s="106"/>
      <c r="QTW102" s="106"/>
      <c r="QTX102" s="106"/>
      <c r="QTY102" s="106"/>
      <c r="QTZ102" s="106"/>
      <c r="QUA102" s="106"/>
      <c r="QUB102" s="106"/>
      <c r="QUC102" s="106"/>
      <c r="QUD102" s="106"/>
      <c r="QUE102" s="106"/>
      <c r="QUF102" s="106"/>
      <c r="QUG102" s="106"/>
      <c r="QUH102" s="106"/>
      <c r="QUI102" s="106"/>
      <c r="QUJ102" s="106"/>
      <c r="QUK102" s="106"/>
      <c r="QUL102" s="106"/>
      <c r="QUM102" s="106"/>
      <c r="QUN102" s="106"/>
      <c r="QUO102" s="106"/>
      <c r="QUP102" s="106"/>
      <c r="QUQ102" s="106"/>
      <c r="QUR102" s="106"/>
      <c r="QUS102" s="106"/>
      <c r="QUT102" s="106"/>
      <c r="QUU102" s="106"/>
      <c r="QUV102" s="106"/>
      <c r="QUW102" s="106"/>
      <c r="QUX102" s="106"/>
      <c r="QUY102" s="106"/>
      <c r="QUZ102" s="106"/>
      <c r="QVA102" s="106"/>
      <c r="QVB102" s="106"/>
      <c r="QVC102" s="106"/>
      <c r="QVD102" s="106"/>
      <c r="QVE102" s="106"/>
      <c r="QVF102" s="106"/>
      <c r="QVG102" s="106"/>
      <c r="QVH102" s="106"/>
      <c r="QVI102" s="106"/>
      <c r="QVJ102" s="106"/>
      <c r="QVK102" s="106"/>
      <c r="QVL102" s="106"/>
      <c r="QVM102" s="106"/>
      <c r="QVN102" s="106"/>
      <c r="QVO102" s="106"/>
      <c r="QVP102" s="106"/>
      <c r="QVQ102" s="106"/>
      <c r="QVR102" s="106"/>
      <c r="QVS102" s="106"/>
      <c r="QVT102" s="106"/>
      <c r="QVU102" s="106"/>
      <c r="QVV102" s="106"/>
      <c r="QVW102" s="106"/>
      <c r="QVX102" s="106"/>
      <c r="QVY102" s="106"/>
      <c r="QVZ102" s="106"/>
      <c r="QWA102" s="106"/>
      <c r="QWB102" s="106"/>
      <c r="QWC102" s="106"/>
      <c r="QWD102" s="106"/>
      <c r="QWE102" s="106"/>
      <c r="QWF102" s="106"/>
      <c r="QWG102" s="106"/>
      <c r="QWH102" s="106"/>
      <c r="QWI102" s="106"/>
      <c r="QWJ102" s="106"/>
      <c r="QWK102" s="106"/>
      <c r="QWL102" s="106"/>
      <c r="QWM102" s="106"/>
      <c r="QWN102" s="106"/>
      <c r="QWO102" s="106"/>
      <c r="QWP102" s="106"/>
      <c r="QWQ102" s="106"/>
      <c r="QWR102" s="106"/>
      <c r="QWS102" s="106"/>
      <c r="QWT102" s="106"/>
      <c r="QWU102" s="106"/>
      <c r="QWV102" s="106"/>
      <c r="QWW102" s="106"/>
      <c r="QWX102" s="106"/>
      <c r="QWY102" s="106"/>
      <c r="QWZ102" s="106"/>
      <c r="QXA102" s="106"/>
      <c r="QXB102" s="106"/>
      <c r="QXC102" s="106"/>
      <c r="QXD102" s="106"/>
      <c r="QXE102" s="106"/>
      <c r="QXF102" s="106"/>
      <c r="QXG102" s="106"/>
      <c r="QXH102" s="106"/>
      <c r="QXI102" s="106"/>
      <c r="QXJ102" s="106"/>
      <c r="QXK102" s="106"/>
      <c r="QXL102" s="106"/>
      <c r="QXM102" s="106"/>
      <c r="QXN102" s="106"/>
      <c r="QXO102" s="106"/>
      <c r="QXP102" s="106"/>
      <c r="QXQ102" s="106"/>
      <c r="QXR102" s="106"/>
      <c r="QXS102" s="106"/>
      <c r="QXT102" s="106"/>
      <c r="QXU102" s="106"/>
      <c r="QXV102" s="106"/>
      <c r="QXW102" s="106"/>
      <c r="QXX102" s="106"/>
      <c r="QXY102" s="106"/>
      <c r="QXZ102" s="106"/>
      <c r="QYA102" s="106"/>
      <c r="QYB102" s="106"/>
      <c r="QYC102" s="106"/>
      <c r="QYD102" s="106"/>
      <c r="QYE102" s="106"/>
      <c r="QYF102" s="106"/>
      <c r="QYG102" s="106"/>
      <c r="QYH102" s="106"/>
      <c r="QYI102" s="106"/>
      <c r="QYJ102" s="106"/>
      <c r="QYK102" s="106"/>
      <c r="QYL102" s="106"/>
      <c r="QYM102" s="106"/>
      <c r="QYN102" s="106"/>
      <c r="QYO102" s="106"/>
      <c r="QYP102" s="106"/>
      <c r="QYQ102" s="106"/>
      <c r="QYR102" s="106"/>
      <c r="QYS102" s="106"/>
      <c r="QYT102" s="106"/>
      <c r="QYU102" s="106"/>
      <c r="QYV102" s="106"/>
      <c r="QYW102" s="106"/>
      <c r="QYX102" s="106"/>
      <c r="QYY102" s="106"/>
      <c r="QYZ102" s="106"/>
      <c r="QZA102" s="106"/>
      <c r="QZB102" s="106"/>
      <c r="QZC102" s="106"/>
      <c r="QZD102" s="106"/>
      <c r="QZE102" s="106"/>
      <c r="QZF102" s="106"/>
      <c r="QZG102" s="106"/>
      <c r="QZH102" s="106"/>
      <c r="QZI102" s="106"/>
      <c r="QZJ102" s="106"/>
      <c r="QZK102" s="106"/>
      <c r="QZL102" s="106"/>
      <c r="QZM102" s="106"/>
      <c r="QZN102" s="106"/>
      <c r="QZO102" s="106"/>
      <c r="QZP102" s="106"/>
      <c r="QZQ102" s="106"/>
      <c r="QZR102" s="106"/>
      <c r="QZS102" s="106"/>
      <c r="QZT102" s="106"/>
      <c r="QZU102" s="106"/>
      <c r="QZV102" s="106"/>
      <c r="QZW102" s="106"/>
      <c r="QZX102" s="106"/>
      <c r="QZY102" s="106"/>
      <c r="QZZ102" s="106"/>
      <c r="RAA102" s="106"/>
      <c r="RAB102" s="106"/>
      <c r="RAC102" s="106"/>
      <c r="RAD102" s="106"/>
      <c r="RAE102" s="106"/>
      <c r="RAF102" s="106"/>
      <c r="RAG102" s="106"/>
      <c r="RAH102" s="106"/>
      <c r="RAI102" s="106"/>
      <c r="RAJ102" s="106"/>
      <c r="RAK102" s="106"/>
      <c r="RAL102" s="106"/>
      <c r="RAM102" s="106"/>
      <c r="RAN102" s="106"/>
      <c r="RAO102" s="106"/>
      <c r="RAP102" s="106"/>
      <c r="RAQ102" s="106"/>
      <c r="RAR102" s="106"/>
      <c r="RAS102" s="106"/>
      <c r="RAT102" s="106"/>
      <c r="RAU102" s="106"/>
      <c r="RAV102" s="106"/>
      <c r="RAW102" s="106"/>
      <c r="RAX102" s="106"/>
      <c r="RAY102" s="106"/>
      <c r="RAZ102" s="106"/>
      <c r="RBA102" s="106"/>
      <c r="RBB102" s="106"/>
      <c r="RBC102" s="106"/>
      <c r="RBD102" s="106"/>
      <c r="RBE102" s="106"/>
      <c r="RBF102" s="106"/>
      <c r="RBG102" s="106"/>
      <c r="RBH102" s="106"/>
      <c r="RBI102" s="106"/>
      <c r="RBJ102" s="106"/>
      <c r="RBK102" s="106"/>
      <c r="RBL102" s="106"/>
      <c r="RBM102" s="106"/>
      <c r="RBN102" s="106"/>
      <c r="RBO102" s="106"/>
      <c r="RBP102" s="106"/>
      <c r="RBQ102" s="106"/>
      <c r="RBR102" s="106"/>
      <c r="RBS102" s="106"/>
      <c r="RBT102" s="106"/>
      <c r="RBU102" s="106"/>
      <c r="RBV102" s="106"/>
      <c r="RBW102" s="106"/>
      <c r="RBX102" s="106"/>
      <c r="RBY102" s="106"/>
      <c r="RBZ102" s="106"/>
      <c r="RCA102" s="106"/>
      <c r="RCB102" s="106"/>
      <c r="RCC102" s="106"/>
      <c r="RCD102" s="106"/>
      <c r="RCE102" s="106"/>
      <c r="RCF102" s="106"/>
      <c r="RCG102" s="106"/>
      <c r="RCH102" s="106"/>
      <c r="RCI102" s="106"/>
      <c r="RCJ102" s="106"/>
      <c r="RCK102" s="106"/>
      <c r="RCL102" s="106"/>
      <c r="RCM102" s="106"/>
      <c r="RCN102" s="106"/>
      <c r="RCO102" s="106"/>
      <c r="RCP102" s="106"/>
      <c r="RCQ102" s="106"/>
      <c r="RCR102" s="106"/>
      <c r="RCS102" s="106"/>
      <c r="RCT102" s="106"/>
      <c r="RCU102" s="106"/>
      <c r="RCV102" s="106"/>
      <c r="RCW102" s="106"/>
      <c r="RCX102" s="106"/>
      <c r="RCY102" s="106"/>
      <c r="RCZ102" s="106"/>
      <c r="RDA102" s="106"/>
      <c r="RDB102" s="106"/>
      <c r="RDC102" s="106"/>
      <c r="RDD102" s="106"/>
      <c r="RDE102" s="106"/>
      <c r="RDF102" s="106"/>
      <c r="RDG102" s="106"/>
      <c r="RDH102" s="106"/>
      <c r="RDI102" s="106"/>
      <c r="RDJ102" s="106"/>
      <c r="RDK102" s="106"/>
      <c r="RDL102" s="106"/>
      <c r="RDM102" s="106"/>
      <c r="RDN102" s="106"/>
      <c r="RDO102" s="106"/>
      <c r="RDP102" s="106"/>
      <c r="RDQ102" s="106"/>
      <c r="RDR102" s="106"/>
      <c r="RDS102" s="106"/>
      <c r="RDT102" s="106"/>
      <c r="RDU102" s="106"/>
      <c r="RDV102" s="106"/>
      <c r="RDW102" s="106"/>
      <c r="RDX102" s="106"/>
      <c r="RDY102" s="106"/>
      <c r="RDZ102" s="106"/>
      <c r="REA102" s="106"/>
      <c r="REB102" s="106"/>
      <c r="REC102" s="106"/>
      <c r="RED102" s="106"/>
      <c r="REE102" s="106"/>
      <c r="REF102" s="106"/>
      <c r="REG102" s="106"/>
      <c r="REH102" s="106"/>
      <c r="REI102" s="106"/>
      <c r="REJ102" s="106"/>
      <c r="REK102" s="106"/>
      <c r="REL102" s="106"/>
      <c r="REM102" s="106"/>
      <c r="REN102" s="106"/>
      <c r="REO102" s="106"/>
      <c r="REP102" s="106"/>
      <c r="REQ102" s="106"/>
      <c r="RER102" s="106"/>
      <c r="RES102" s="106"/>
      <c r="RET102" s="106"/>
      <c r="REU102" s="106"/>
      <c r="REV102" s="106"/>
      <c r="REW102" s="106"/>
      <c r="REX102" s="106"/>
      <c r="REY102" s="106"/>
      <c r="REZ102" s="106"/>
      <c r="RFA102" s="106"/>
      <c r="RFB102" s="106"/>
      <c r="RFC102" s="106"/>
      <c r="RFD102" s="106"/>
      <c r="RFE102" s="106"/>
      <c r="RFF102" s="106"/>
      <c r="RFG102" s="106"/>
      <c r="RFH102" s="106"/>
      <c r="RFI102" s="106"/>
      <c r="RFJ102" s="106"/>
      <c r="RFK102" s="106"/>
      <c r="RFL102" s="106"/>
      <c r="RFM102" s="106"/>
      <c r="RFN102" s="106"/>
      <c r="RFO102" s="106"/>
      <c r="RFP102" s="106"/>
      <c r="RFQ102" s="106"/>
      <c r="RFR102" s="106"/>
      <c r="RFS102" s="106"/>
      <c r="RFT102" s="106"/>
      <c r="RFU102" s="106"/>
      <c r="RFV102" s="106"/>
      <c r="RFW102" s="106"/>
      <c r="RFX102" s="106"/>
      <c r="RFY102" s="106"/>
      <c r="RFZ102" s="106"/>
      <c r="RGA102" s="106"/>
      <c r="RGB102" s="106"/>
      <c r="RGC102" s="106"/>
      <c r="RGD102" s="106"/>
      <c r="RGE102" s="106"/>
      <c r="RGF102" s="106"/>
      <c r="RGG102" s="106"/>
      <c r="RGH102" s="106"/>
      <c r="RGI102" s="106"/>
      <c r="RGJ102" s="106"/>
      <c r="RGK102" s="106"/>
      <c r="RGL102" s="106"/>
      <c r="RGM102" s="106"/>
      <c r="RGN102" s="106"/>
      <c r="RGO102" s="106"/>
      <c r="RGP102" s="106"/>
      <c r="RGQ102" s="106"/>
      <c r="RGR102" s="106"/>
      <c r="RGS102" s="106"/>
      <c r="RGT102" s="106"/>
      <c r="RGU102" s="106"/>
      <c r="RGV102" s="106"/>
      <c r="RGW102" s="106"/>
      <c r="RGX102" s="106"/>
      <c r="RGY102" s="106"/>
      <c r="RGZ102" s="106"/>
      <c r="RHA102" s="106"/>
      <c r="RHB102" s="106"/>
      <c r="RHC102" s="106"/>
      <c r="RHD102" s="106"/>
      <c r="RHE102" s="106"/>
      <c r="RHF102" s="106"/>
      <c r="RHG102" s="106"/>
      <c r="RHH102" s="106"/>
      <c r="RHI102" s="106"/>
      <c r="RHJ102" s="106"/>
      <c r="RHK102" s="106"/>
      <c r="RHL102" s="106"/>
      <c r="RHM102" s="106"/>
      <c r="RHN102" s="106"/>
      <c r="RHO102" s="106"/>
      <c r="RHP102" s="106"/>
      <c r="RHQ102" s="106"/>
      <c r="RHR102" s="106"/>
      <c r="RHS102" s="106"/>
      <c r="RHT102" s="106"/>
      <c r="RHU102" s="106"/>
      <c r="RHV102" s="106"/>
      <c r="RHW102" s="106"/>
      <c r="RHX102" s="106"/>
      <c r="RHY102" s="106"/>
      <c r="RHZ102" s="106"/>
      <c r="RIA102" s="106"/>
      <c r="RIB102" s="106"/>
      <c r="RIC102" s="106"/>
      <c r="RID102" s="106"/>
      <c r="RIE102" s="106"/>
      <c r="RIF102" s="106"/>
      <c r="RIG102" s="106"/>
      <c r="RIH102" s="106"/>
      <c r="RII102" s="106"/>
      <c r="RIJ102" s="106"/>
      <c r="RIK102" s="106"/>
      <c r="RIL102" s="106"/>
      <c r="RIM102" s="106"/>
      <c r="RIN102" s="106"/>
      <c r="RIO102" s="106"/>
      <c r="RIP102" s="106"/>
      <c r="RIQ102" s="106"/>
      <c r="RIR102" s="106"/>
      <c r="RIS102" s="106"/>
      <c r="RIT102" s="106"/>
      <c r="RIU102" s="106"/>
      <c r="RIV102" s="106"/>
      <c r="RIW102" s="106"/>
      <c r="RIX102" s="106"/>
      <c r="RIY102" s="106"/>
      <c r="RIZ102" s="106"/>
      <c r="RJA102" s="106"/>
      <c r="RJB102" s="106"/>
      <c r="RJC102" s="106"/>
      <c r="RJD102" s="106"/>
      <c r="RJE102" s="106"/>
      <c r="RJF102" s="106"/>
      <c r="RJG102" s="106"/>
      <c r="RJH102" s="106"/>
      <c r="RJI102" s="106"/>
      <c r="RJJ102" s="106"/>
      <c r="RJK102" s="106"/>
      <c r="RJL102" s="106"/>
      <c r="RJM102" s="106"/>
      <c r="RJN102" s="106"/>
      <c r="RJO102" s="106"/>
      <c r="RJP102" s="106"/>
      <c r="RJQ102" s="106"/>
      <c r="RJR102" s="106"/>
      <c r="RJS102" s="106"/>
      <c r="RJT102" s="106"/>
      <c r="RJU102" s="106"/>
      <c r="RJV102" s="106"/>
      <c r="RJW102" s="106"/>
      <c r="RJX102" s="106"/>
      <c r="RJY102" s="106"/>
      <c r="RJZ102" s="106"/>
      <c r="RKA102" s="106"/>
      <c r="RKB102" s="106"/>
      <c r="RKC102" s="106"/>
      <c r="RKD102" s="106"/>
      <c r="RKE102" s="106"/>
      <c r="RKF102" s="106"/>
      <c r="RKG102" s="106"/>
      <c r="RKH102" s="106"/>
      <c r="RKI102" s="106"/>
      <c r="RKJ102" s="106"/>
      <c r="RKK102" s="106"/>
      <c r="RKL102" s="106"/>
      <c r="RKM102" s="106"/>
      <c r="RKN102" s="106"/>
      <c r="RKO102" s="106"/>
      <c r="RKP102" s="106"/>
      <c r="RKQ102" s="106"/>
      <c r="RKR102" s="106"/>
      <c r="RKS102" s="106"/>
      <c r="RKT102" s="106"/>
      <c r="RKU102" s="106"/>
      <c r="RKV102" s="106"/>
      <c r="RKW102" s="106"/>
      <c r="RKX102" s="106"/>
      <c r="RKY102" s="106"/>
      <c r="RKZ102" s="106"/>
      <c r="RLA102" s="106"/>
      <c r="RLB102" s="106"/>
      <c r="RLC102" s="106"/>
      <c r="RLD102" s="106"/>
      <c r="RLE102" s="106"/>
      <c r="RLF102" s="106"/>
      <c r="RLG102" s="106"/>
      <c r="RLH102" s="106"/>
      <c r="RLI102" s="106"/>
      <c r="RLJ102" s="106"/>
      <c r="RLK102" s="106"/>
      <c r="RLL102" s="106"/>
      <c r="RLM102" s="106"/>
      <c r="RLN102" s="106"/>
      <c r="RLO102" s="106"/>
      <c r="RLP102" s="106"/>
      <c r="RLQ102" s="106"/>
      <c r="RLR102" s="106"/>
      <c r="RLS102" s="106"/>
      <c r="RLT102" s="106"/>
      <c r="RLU102" s="106"/>
      <c r="RLV102" s="106"/>
      <c r="RLW102" s="106"/>
      <c r="RLX102" s="106"/>
      <c r="RLY102" s="106"/>
      <c r="RLZ102" s="106"/>
      <c r="RMA102" s="106"/>
      <c r="RMB102" s="106"/>
      <c r="RMC102" s="106"/>
      <c r="RMD102" s="106"/>
      <c r="RME102" s="106"/>
      <c r="RMF102" s="106"/>
      <c r="RMG102" s="106"/>
      <c r="RMH102" s="106"/>
      <c r="RMI102" s="106"/>
      <c r="RMJ102" s="106"/>
      <c r="RMK102" s="106"/>
      <c r="RML102" s="106"/>
      <c r="RMM102" s="106"/>
      <c r="RMN102" s="106"/>
      <c r="RMO102" s="106"/>
      <c r="RMP102" s="106"/>
      <c r="RMQ102" s="106"/>
      <c r="RMR102" s="106"/>
      <c r="RMS102" s="106"/>
      <c r="RMT102" s="106"/>
      <c r="RMU102" s="106"/>
      <c r="RMV102" s="106"/>
      <c r="RMW102" s="106"/>
      <c r="RMX102" s="106"/>
      <c r="RMY102" s="106"/>
      <c r="RMZ102" s="106"/>
      <c r="RNA102" s="106"/>
      <c r="RNB102" s="106"/>
      <c r="RNC102" s="106"/>
      <c r="RND102" s="106"/>
      <c r="RNE102" s="106"/>
      <c r="RNF102" s="106"/>
      <c r="RNG102" s="106"/>
      <c r="RNH102" s="106"/>
      <c r="RNI102" s="106"/>
      <c r="RNJ102" s="106"/>
      <c r="RNK102" s="106"/>
      <c r="RNL102" s="106"/>
      <c r="RNM102" s="106"/>
      <c r="RNN102" s="106"/>
      <c r="RNO102" s="106"/>
      <c r="RNP102" s="106"/>
      <c r="RNQ102" s="106"/>
      <c r="RNR102" s="106"/>
      <c r="RNS102" s="106"/>
      <c r="RNT102" s="106"/>
      <c r="RNU102" s="106"/>
      <c r="RNV102" s="106"/>
      <c r="RNW102" s="106"/>
      <c r="RNX102" s="106"/>
      <c r="RNY102" s="106"/>
      <c r="RNZ102" s="106"/>
      <c r="ROA102" s="106"/>
      <c r="ROB102" s="106"/>
      <c r="ROC102" s="106"/>
      <c r="ROD102" s="106"/>
      <c r="ROE102" s="106"/>
      <c r="ROF102" s="106"/>
      <c r="ROG102" s="106"/>
      <c r="ROH102" s="106"/>
      <c r="ROI102" s="106"/>
      <c r="ROJ102" s="106"/>
      <c r="ROK102" s="106"/>
      <c r="ROL102" s="106"/>
      <c r="ROM102" s="106"/>
      <c r="RON102" s="106"/>
      <c r="ROO102" s="106"/>
      <c r="ROP102" s="106"/>
      <c r="ROQ102" s="106"/>
      <c r="ROR102" s="106"/>
      <c r="ROS102" s="106"/>
      <c r="ROT102" s="106"/>
      <c r="ROU102" s="106"/>
      <c r="ROV102" s="106"/>
      <c r="ROW102" s="106"/>
      <c r="ROX102" s="106"/>
      <c r="ROY102" s="106"/>
      <c r="ROZ102" s="106"/>
      <c r="RPA102" s="106"/>
      <c r="RPB102" s="106"/>
      <c r="RPC102" s="106"/>
      <c r="RPD102" s="106"/>
      <c r="RPE102" s="106"/>
      <c r="RPF102" s="106"/>
      <c r="RPG102" s="106"/>
      <c r="RPH102" s="106"/>
      <c r="RPI102" s="106"/>
      <c r="RPJ102" s="106"/>
      <c r="RPK102" s="106"/>
      <c r="RPL102" s="106"/>
      <c r="RPM102" s="106"/>
      <c r="RPN102" s="106"/>
      <c r="RPO102" s="106"/>
      <c r="RPP102" s="106"/>
      <c r="RPQ102" s="106"/>
      <c r="RPR102" s="106"/>
      <c r="RPS102" s="106"/>
      <c r="RPT102" s="106"/>
      <c r="RPU102" s="106"/>
      <c r="RPV102" s="106"/>
      <c r="RPW102" s="106"/>
      <c r="RPX102" s="106"/>
      <c r="RPY102" s="106"/>
      <c r="RPZ102" s="106"/>
      <c r="RQA102" s="106"/>
      <c r="RQB102" s="106"/>
      <c r="RQC102" s="106"/>
      <c r="RQD102" s="106"/>
      <c r="RQE102" s="106"/>
      <c r="RQF102" s="106"/>
      <c r="RQG102" s="106"/>
      <c r="RQH102" s="106"/>
      <c r="RQI102" s="106"/>
      <c r="RQJ102" s="106"/>
      <c r="RQK102" s="106"/>
      <c r="RQL102" s="106"/>
      <c r="RQM102" s="106"/>
      <c r="RQN102" s="106"/>
      <c r="RQO102" s="106"/>
      <c r="RQP102" s="106"/>
      <c r="RQQ102" s="106"/>
      <c r="RQR102" s="106"/>
      <c r="RQS102" s="106"/>
      <c r="RQT102" s="106"/>
      <c r="RQU102" s="106"/>
      <c r="RQV102" s="106"/>
      <c r="RQW102" s="106"/>
      <c r="RQX102" s="106"/>
      <c r="RQY102" s="106"/>
      <c r="RQZ102" s="106"/>
      <c r="RRA102" s="106"/>
      <c r="RRB102" s="106"/>
      <c r="RRC102" s="106"/>
      <c r="RRD102" s="106"/>
      <c r="RRE102" s="106"/>
      <c r="RRF102" s="106"/>
      <c r="RRG102" s="106"/>
      <c r="RRH102" s="106"/>
      <c r="RRI102" s="106"/>
      <c r="RRJ102" s="106"/>
      <c r="RRK102" s="106"/>
      <c r="RRL102" s="106"/>
      <c r="RRM102" s="106"/>
      <c r="RRN102" s="106"/>
      <c r="RRO102" s="106"/>
      <c r="RRP102" s="106"/>
      <c r="RRQ102" s="106"/>
      <c r="RRR102" s="106"/>
      <c r="RRS102" s="106"/>
      <c r="RRT102" s="106"/>
      <c r="RRU102" s="106"/>
      <c r="RRV102" s="106"/>
      <c r="RRW102" s="106"/>
      <c r="RRX102" s="106"/>
      <c r="RRY102" s="106"/>
      <c r="RRZ102" s="106"/>
      <c r="RSA102" s="106"/>
      <c r="RSB102" s="106"/>
      <c r="RSC102" s="106"/>
      <c r="RSD102" s="106"/>
      <c r="RSE102" s="106"/>
      <c r="RSF102" s="106"/>
      <c r="RSG102" s="106"/>
      <c r="RSH102" s="106"/>
      <c r="RSI102" s="106"/>
      <c r="RSJ102" s="106"/>
      <c r="RSK102" s="106"/>
      <c r="RSL102" s="106"/>
      <c r="RSM102" s="106"/>
      <c r="RSN102" s="106"/>
      <c r="RSO102" s="106"/>
      <c r="RSP102" s="106"/>
      <c r="RSQ102" s="106"/>
      <c r="RSR102" s="106"/>
      <c r="RSS102" s="106"/>
      <c r="RST102" s="106"/>
      <c r="RSU102" s="106"/>
      <c r="RSV102" s="106"/>
      <c r="RSW102" s="106"/>
      <c r="RSX102" s="106"/>
      <c r="RSY102" s="106"/>
      <c r="RSZ102" s="106"/>
      <c r="RTA102" s="106"/>
      <c r="RTB102" s="106"/>
      <c r="RTC102" s="106"/>
      <c r="RTD102" s="106"/>
      <c r="RTE102" s="106"/>
      <c r="RTF102" s="106"/>
      <c r="RTG102" s="106"/>
      <c r="RTH102" s="106"/>
      <c r="RTI102" s="106"/>
      <c r="RTJ102" s="106"/>
      <c r="RTK102" s="106"/>
      <c r="RTL102" s="106"/>
      <c r="RTM102" s="106"/>
      <c r="RTN102" s="106"/>
      <c r="RTO102" s="106"/>
      <c r="RTP102" s="106"/>
      <c r="RTQ102" s="106"/>
      <c r="RTR102" s="106"/>
      <c r="RTS102" s="106"/>
      <c r="RTT102" s="106"/>
      <c r="RTU102" s="106"/>
      <c r="RTV102" s="106"/>
      <c r="RTW102" s="106"/>
      <c r="RTX102" s="106"/>
      <c r="RTY102" s="106"/>
      <c r="RTZ102" s="106"/>
      <c r="RUA102" s="106"/>
      <c r="RUB102" s="106"/>
      <c r="RUC102" s="106"/>
      <c r="RUD102" s="106"/>
      <c r="RUE102" s="106"/>
      <c r="RUF102" s="106"/>
      <c r="RUG102" s="106"/>
      <c r="RUH102" s="106"/>
      <c r="RUI102" s="106"/>
      <c r="RUJ102" s="106"/>
      <c r="RUK102" s="106"/>
      <c r="RUL102" s="106"/>
      <c r="RUM102" s="106"/>
      <c r="RUN102" s="106"/>
      <c r="RUO102" s="106"/>
      <c r="RUP102" s="106"/>
      <c r="RUQ102" s="106"/>
      <c r="RUR102" s="106"/>
      <c r="RUS102" s="106"/>
      <c r="RUT102" s="106"/>
      <c r="RUU102" s="106"/>
      <c r="RUV102" s="106"/>
      <c r="RUW102" s="106"/>
      <c r="RUX102" s="106"/>
      <c r="RUY102" s="106"/>
      <c r="RUZ102" s="106"/>
      <c r="RVA102" s="106"/>
      <c r="RVB102" s="106"/>
      <c r="RVC102" s="106"/>
      <c r="RVD102" s="106"/>
      <c r="RVE102" s="106"/>
      <c r="RVF102" s="106"/>
      <c r="RVG102" s="106"/>
      <c r="RVH102" s="106"/>
      <c r="RVI102" s="106"/>
      <c r="RVJ102" s="106"/>
      <c r="RVK102" s="106"/>
      <c r="RVL102" s="106"/>
      <c r="RVM102" s="106"/>
      <c r="RVN102" s="106"/>
      <c r="RVO102" s="106"/>
      <c r="RVP102" s="106"/>
      <c r="RVQ102" s="106"/>
      <c r="RVR102" s="106"/>
      <c r="RVS102" s="106"/>
      <c r="RVT102" s="106"/>
      <c r="RVU102" s="106"/>
      <c r="RVV102" s="106"/>
      <c r="RVW102" s="106"/>
      <c r="RVX102" s="106"/>
      <c r="RVY102" s="106"/>
      <c r="RVZ102" s="106"/>
      <c r="RWA102" s="106"/>
      <c r="RWB102" s="106"/>
      <c r="RWC102" s="106"/>
      <c r="RWD102" s="106"/>
      <c r="RWE102" s="106"/>
      <c r="RWF102" s="106"/>
      <c r="RWG102" s="106"/>
      <c r="RWH102" s="106"/>
      <c r="RWI102" s="106"/>
      <c r="RWJ102" s="106"/>
      <c r="RWK102" s="106"/>
      <c r="RWL102" s="106"/>
      <c r="RWM102" s="106"/>
      <c r="RWN102" s="106"/>
      <c r="RWO102" s="106"/>
      <c r="RWP102" s="106"/>
      <c r="RWQ102" s="106"/>
      <c r="RWR102" s="106"/>
      <c r="RWS102" s="106"/>
      <c r="RWT102" s="106"/>
      <c r="RWU102" s="106"/>
      <c r="RWV102" s="106"/>
      <c r="RWW102" s="106"/>
      <c r="RWX102" s="106"/>
      <c r="RWY102" s="106"/>
      <c r="RWZ102" s="106"/>
      <c r="RXA102" s="106"/>
      <c r="RXB102" s="106"/>
      <c r="RXC102" s="106"/>
      <c r="RXD102" s="106"/>
      <c r="RXE102" s="106"/>
      <c r="RXF102" s="106"/>
      <c r="RXG102" s="106"/>
      <c r="RXH102" s="106"/>
      <c r="RXI102" s="106"/>
      <c r="RXJ102" s="106"/>
      <c r="RXK102" s="106"/>
      <c r="RXL102" s="106"/>
      <c r="RXM102" s="106"/>
      <c r="RXN102" s="106"/>
      <c r="RXO102" s="106"/>
      <c r="RXP102" s="106"/>
      <c r="RXQ102" s="106"/>
      <c r="RXR102" s="106"/>
      <c r="RXS102" s="106"/>
      <c r="RXT102" s="106"/>
      <c r="RXU102" s="106"/>
      <c r="RXV102" s="106"/>
      <c r="RXW102" s="106"/>
      <c r="RXX102" s="106"/>
      <c r="RXY102" s="106"/>
      <c r="RXZ102" s="106"/>
      <c r="RYA102" s="106"/>
      <c r="RYB102" s="106"/>
      <c r="RYC102" s="106"/>
      <c r="RYD102" s="106"/>
      <c r="RYE102" s="106"/>
      <c r="RYF102" s="106"/>
      <c r="RYG102" s="106"/>
      <c r="RYH102" s="106"/>
      <c r="RYI102" s="106"/>
      <c r="RYJ102" s="106"/>
      <c r="RYK102" s="106"/>
      <c r="RYL102" s="106"/>
      <c r="RYM102" s="106"/>
      <c r="RYN102" s="106"/>
      <c r="RYO102" s="106"/>
      <c r="RYP102" s="106"/>
      <c r="RYQ102" s="106"/>
      <c r="RYR102" s="106"/>
      <c r="RYS102" s="106"/>
      <c r="RYT102" s="106"/>
      <c r="RYU102" s="106"/>
      <c r="RYV102" s="106"/>
      <c r="RYW102" s="106"/>
      <c r="RYX102" s="106"/>
      <c r="RYY102" s="106"/>
      <c r="RYZ102" s="106"/>
      <c r="RZA102" s="106"/>
      <c r="RZB102" s="106"/>
      <c r="RZC102" s="106"/>
      <c r="RZD102" s="106"/>
      <c r="RZE102" s="106"/>
      <c r="RZF102" s="106"/>
      <c r="RZG102" s="106"/>
      <c r="RZH102" s="106"/>
      <c r="RZI102" s="106"/>
      <c r="RZJ102" s="106"/>
      <c r="RZK102" s="106"/>
      <c r="RZL102" s="106"/>
      <c r="RZM102" s="106"/>
      <c r="RZN102" s="106"/>
      <c r="RZO102" s="106"/>
      <c r="RZP102" s="106"/>
      <c r="RZQ102" s="106"/>
      <c r="RZR102" s="106"/>
      <c r="RZS102" s="106"/>
      <c r="RZT102" s="106"/>
      <c r="RZU102" s="106"/>
      <c r="RZV102" s="106"/>
      <c r="RZW102" s="106"/>
      <c r="RZX102" s="106"/>
      <c r="RZY102" s="106"/>
      <c r="RZZ102" s="106"/>
      <c r="SAA102" s="106"/>
      <c r="SAB102" s="106"/>
      <c r="SAC102" s="106"/>
      <c r="SAD102" s="106"/>
      <c r="SAE102" s="106"/>
      <c r="SAF102" s="106"/>
      <c r="SAG102" s="106"/>
      <c r="SAH102" s="106"/>
      <c r="SAI102" s="106"/>
      <c r="SAJ102" s="106"/>
      <c r="SAK102" s="106"/>
      <c r="SAL102" s="106"/>
      <c r="SAM102" s="106"/>
      <c r="SAN102" s="106"/>
      <c r="SAO102" s="106"/>
      <c r="SAP102" s="106"/>
      <c r="SAQ102" s="106"/>
      <c r="SAR102" s="106"/>
      <c r="SAS102" s="106"/>
      <c r="SAT102" s="106"/>
      <c r="SAU102" s="106"/>
      <c r="SAV102" s="106"/>
      <c r="SAW102" s="106"/>
      <c r="SAX102" s="106"/>
      <c r="SAY102" s="106"/>
      <c r="SAZ102" s="106"/>
      <c r="SBA102" s="106"/>
      <c r="SBB102" s="106"/>
      <c r="SBC102" s="106"/>
      <c r="SBD102" s="106"/>
      <c r="SBE102" s="106"/>
      <c r="SBF102" s="106"/>
      <c r="SBG102" s="106"/>
      <c r="SBH102" s="106"/>
      <c r="SBI102" s="106"/>
      <c r="SBJ102" s="106"/>
      <c r="SBK102" s="106"/>
      <c r="SBL102" s="106"/>
      <c r="SBM102" s="106"/>
      <c r="SBN102" s="106"/>
      <c r="SBO102" s="106"/>
      <c r="SBP102" s="106"/>
      <c r="SBQ102" s="106"/>
      <c r="SBR102" s="106"/>
      <c r="SBS102" s="106"/>
      <c r="SBT102" s="106"/>
      <c r="SBU102" s="106"/>
      <c r="SBV102" s="106"/>
      <c r="SBW102" s="106"/>
      <c r="SBX102" s="106"/>
      <c r="SBY102" s="106"/>
      <c r="SBZ102" s="106"/>
      <c r="SCA102" s="106"/>
      <c r="SCB102" s="106"/>
      <c r="SCC102" s="106"/>
      <c r="SCD102" s="106"/>
      <c r="SCE102" s="106"/>
      <c r="SCF102" s="106"/>
      <c r="SCG102" s="106"/>
      <c r="SCH102" s="106"/>
      <c r="SCI102" s="106"/>
      <c r="SCJ102" s="106"/>
      <c r="SCK102" s="106"/>
      <c r="SCL102" s="106"/>
      <c r="SCM102" s="106"/>
      <c r="SCN102" s="106"/>
      <c r="SCO102" s="106"/>
      <c r="SCP102" s="106"/>
      <c r="SCQ102" s="106"/>
      <c r="SCR102" s="106"/>
      <c r="SCS102" s="106"/>
      <c r="SCT102" s="106"/>
      <c r="SCU102" s="106"/>
      <c r="SCV102" s="106"/>
      <c r="SCW102" s="106"/>
      <c r="SCX102" s="106"/>
      <c r="SCY102" s="106"/>
      <c r="SCZ102" s="106"/>
      <c r="SDA102" s="106"/>
      <c r="SDB102" s="106"/>
      <c r="SDC102" s="106"/>
      <c r="SDD102" s="106"/>
      <c r="SDE102" s="106"/>
      <c r="SDF102" s="106"/>
      <c r="SDG102" s="106"/>
      <c r="SDH102" s="106"/>
      <c r="SDI102" s="106"/>
      <c r="SDJ102" s="106"/>
      <c r="SDK102" s="106"/>
      <c r="SDL102" s="106"/>
      <c r="SDM102" s="106"/>
      <c r="SDN102" s="106"/>
      <c r="SDO102" s="106"/>
      <c r="SDP102" s="106"/>
      <c r="SDQ102" s="106"/>
      <c r="SDR102" s="106"/>
      <c r="SDS102" s="106"/>
      <c r="SDT102" s="106"/>
      <c r="SDU102" s="106"/>
      <c r="SDV102" s="106"/>
      <c r="SDW102" s="106"/>
      <c r="SDX102" s="106"/>
      <c r="SDY102" s="106"/>
      <c r="SDZ102" s="106"/>
      <c r="SEA102" s="106"/>
      <c r="SEB102" s="106"/>
      <c r="SEC102" s="106"/>
      <c r="SED102" s="106"/>
      <c r="SEE102" s="106"/>
      <c r="SEF102" s="106"/>
      <c r="SEG102" s="106"/>
      <c r="SEH102" s="106"/>
      <c r="SEI102" s="106"/>
      <c r="SEJ102" s="106"/>
      <c r="SEK102" s="106"/>
      <c r="SEL102" s="106"/>
      <c r="SEM102" s="106"/>
      <c r="SEN102" s="106"/>
      <c r="SEO102" s="106"/>
      <c r="SEP102" s="106"/>
      <c r="SEQ102" s="106"/>
      <c r="SER102" s="106"/>
      <c r="SES102" s="106"/>
      <c r="SET102" s="106"/>
      <c r="SEU102" s="106"/>
      <c r="SEV102" s="106"/>
      <c r="SEW102" s="106"/>
      <c r="SEX102" s="106"/>
      <c r="SEY102" s="106"/>
      <c r="SEZ102" s="106"/>
      <c r="SFA102" s="106"/>
      <c r="SFB102" s="106"/>
      <c r="SFC102" s="106"/>
      <c r="SFD102" s="106"/>
      <c r="SFE102" s="106"/>
      <c r="SFF102" s="106"/>
      <c r="SFG102" s="106"/>
      <c r="SFH102" s="106"/>
      <c r="SFI102" s="106"/>
      <c r="SFJ102" s="106"/>
      <c r="SFK102" s="106"/>
      <c r="SFL102" s="106"/>
      <c r="SFM102" s="106"/>
      <c r="SFN102" s="106"/>
      <c r="SFO102" s="106"/>
      <c r="SFP102" s="106"/>
      <c r="SFQ102" s="106"/>
      <c r="SFR102" s="106"/>
      <c r="SFS102" s="106"/>
      <c r="SFT102" s="106"/>
      <c r="SFU102" s="106"/>
      <c r="SFV102" s="106"/>
      <c r="SFW102" s="106"/>
      <c r="SFX102" s="106"/>
      <c r="SFY102" s="106"/>
      <c r="SFZ102" s="106"/>
      <c r="SGA102" s="106"/>
      <c r="SGB102" s="106"/>
      <c r="SGC102" s="106"/>
      <c r="SGD102" s="106"/>
      <c r="SGE102" s="106"/>
      <c r="SGF102" s="106"/>
      <c r="SGG102" s="106"/>
      <c r="SGH102" s="106"/>
      <c r="SGI102" s="106"/>
      <c r="SGJ102" s="106"/>
      <c r="SGK102" s="106"/>
      <c r="SGL102" s="106"/>
      <c r="SGM102" s="106"/>
      <c r="SGN102" s="106"/>
      <c r="SGO102" s="106"/>
      <c r="SGP102" s="106"/>
      <c r="SGQ102" s="106"/>
      <c r="SGR102" s="106"/>
      <c r="SGS102" s="106"/>
      <c r="SGT102" s="106"/>
      <c r="SGU102" s="106"/>
      <c r="SGV102" s="106"/>
      <c r="SGW102" s="106"/>
      <c r="SGX102" s="106"/>
      <c r="SGY102" s="106"/>
      <c r="SGZ102" s="106"/>
      <c r="SHA102" s="106"/>
      <c r="SHB102" s="106"/>
      <c r="SHC102" s="106"/>
      <c r="SHD102" s="106"/>
      <c r="SHE102" s="106"/>
      <c r="SHF102" s="106"/>
      <c r="SHG102" s="106"/>
      <c r="SHH102" s="106"/>
      <c r="SHI102" s="106"/>
      <c r="SHJ102" s="106"/>
      <c r="SHK102" s="106"/>
      <c r="SHL102" s="106"/>
      <c r="SHM102" s="106"/>
      <c r="SHN102" s="106"/>
      <c r="SHO102" s="106"/>
      <c r="SHP102" s="106"/>
      <c r="SHQ102" s="106"/>
      <c r="SHR102" s="106"/>
      <c r="SHS102" s="106"/>
      <c r="SHT102" s="106"/>
      <c r="SHU102" s="106"/>
      <c r="SHV102" s="106"/>
      <c r="SHW102" s="106"/>
      <c r="SHX102" s="106"/>
      <c r="SHY102" s="106"/>
      <c r="SHZ102" s="106"/>
      <c r="SIA102" s="106"/>
      <c r="SIB102" s="106"/>
      <c r="SIC102" s="106"/>
      <c r="SID102" s="106"/>
      <c r="SIE102" s="106"/>
      <c r="SIF102" s="106"/>
      <c r="SIG102" s="106"/>
      <c r="SIH102" s="106"/>
      <c r="SII102" s="106"/>
      <c r="SIJ102" s="106"/>
      <c r="SIK102" s="106"/>
      <c r="SIL102" s="106"/>
      <c r="SIM102" s="106"/>
      <c r="SIN102" s="106"/>
      <c r="SIO102" s="106"/>
      <c r="SIP102" s="106"/>
      <c r="SIQ102" s="106"/>
      <c r="SIR102" s="106"/>
      <c r="SIS102" s="106"/>
      <c r="SIT102" s="106"/>
      <c r="SIU102" s="106"/>
      <c r="SIV102" s="106"/>
      <c r="SIW102" s="106"/>
      <c r="SIX102" s="106"/>
      <c r="SIY102" s="106"/>
      <c r="SIZ102" s="106"/>
      <c r="SJA102" s="106"/>
      <c r="SJB102" s="106"/>
      <c r="SJC102" s="106"/>
      <c r="SJD102" s="106"/>
      <c r="SJE102" s="106"/>
      <c r="SJF102" s="106"/>
      <c r="SJG102" s="106"/>
      <c r="SJH102" s="106"/>
      <c r="SJI102" s="106"/>
      <c r="SJJ102" s="106"/>
      <c r="SJK102" s="106"/>
      <c r="SJL102" s="106"/>
      <c r="SJM102" s="106"/>
      <c r="SJN102" s="106"/>
      <c r="SJO102" s="106"/>
      <c r="SJP102" s="106"/>
      <c r="SJQ102" s="106"/>
      <c r="SJR102" s="106"/>
      <c r="SJS102" s="106"/>
      <c r="SJT102" s="106"/>
      <c r="SJU102" s="106"/>
      <c r="SJV102" s="106"/>
      <c r="SJW102" s="106"/>
      <c r="SJX102" s="106"/>
      <c r="SJY102" s="106"/>
      <c r="SJZ102" s="106"/>
      <c r="SKA102" s="106"/>
      <c r="SKB102" s="106"/>
      <c r="SKC102" s="106"/>
      <c r="SKD102" s="106"/>
      <c r="SKE102" s="106"/>
      <c r="SKF102" s="106"/>
      <c r="SKG102" s="106"/>
      <c r="SKH102" s="106"/>
      <c r="SKI102" s="106"/>
      <c r="SKJ102" s="106"/>
      <c r="SKK102" s="106"/>
      <c r="SKL102" s="106"/>
      <c r="SKM102" s="106"/>
      <c r="SKN102" s="106"/>
      <c r="SKO102" s="106"/>
      <c r="SKP102" s="106"/>
      <c r="SKQ102" s="106"/>
      <c r="SKR102" s="106"/>
      <c r="SKS102" s="106"/>
      <c r="SKT102" s="106"/>
      <c r="SKU102" s="106"/>
      <c r="SKV102" s="106"/>
      <c r="SKW102" s="106"/>
      <c r="SKX102" s="106"/>
      <c r="SKY102" s="106"/>
      <c r="SKZ102" s="106"/>
      <c r="SLA102" s="106"/>
      <c r="SLB102" s="106"/>
      <c r="SLC102" s="106"/>
      <c r="SLD102" s="106"/>
      <c r="SLE102" s="106"/>
      <c r="SLF102" s="106"/>
      <c r="SLG102" s="106"/>
      <c r="SLH102" s="106"/>
      <c r="SLI102" s="106"/>
      <c r="SLJ102" s="106"/>
      <c r="SLK102" s="106"/>
      <c r="SLL102" s="106"/>
      <c r="SLM102" s="106"/>
      <c r="SLN102" s="106"/>
      <c r="SLO102" s="106"/>
      <c r="SLP102" s="106"/>
      <c r="SLQ102" s="106"/>
      <c r="SLR102" s="106"/>
      <c r="SLS102" s="106"/>
      <c r="SLT102" s="106"/>
      <c r="SLU102" s="106"/>
      <c r="SLV102" s="106"/>
      <c r="SLW102" s="106"/>
      <c r="SLX102" s="106"/>
      <c r="SLY102" s="106"/>
      <c r="SLZ102" s="106"/>
      <c r="SMA102" s="106"/>
      <c r="SMB102" s="106"/>
      <c r="SMC102" s="106"/>
      <c r="SMD102" s="106"/>
      <c r="SME102" s="106"/>
      <c r="SMF102" s="106"/>
      <c r="SMG102" s="106"/>
      <c r="SMH102" s="106"/>
      <c r="SMI102" s="106"/>
      <c r="SMJ102" s="106"/>
      <c r="SMK102" s="106"/>
      <c r="SML102" s="106"/>
      <c r="SMM102" s="106"/>
      <c r="SMN102" s="106"/>
      <c r="SMO102" s="106"/>
      <c r="SMP102" s="106"/>
      <c r="SMQ102" s="106"/>
      <c r="SMR102" s="106"/>
      <c r="SMS102" s="106"/>
      <c r="SMT102" s="106"/>
      <c r="SMU102" s="106"/>
      <c r="SMV102" s="106"/>
      <c r="SMW102" s="106"/>
      <c r="SMX102" s="106"/>
      <c r="SMY102" s="106"/>
      <c r="SMZ102" s="106"/>
      <c r="SNA102" s="106"/>
      <c r="SNB102" s="106"/>
      <c r="SNC102" s="106"/>
      <c r="SND102" s="106"/>
      <c r="SNE102" s="106"/>
      <c r="SNF102" s="106"/>
      <c r="SNG102" s="106"/>
      <c r="SNH102" s="106"/>
      <c r="SNI102" s="106"/>
      <c r="SNJ102" s="106"/>
      <c r="SNK102" s="106"/>
      <c r="SNL102" s="106"/>
      <c r="SNM102" s="106"/>
      <c r="SNN102" s="106"/>
      <c r="SNO102" s="106"/>
      <c r="SNP102" s="106"/>
      <c r="SNQ102" s="106"/>
      <c r="SNR102" s="106"/>
      <c r="SNS102" s="106"/>
      <c r="SNT102" s="106"/>
      <c r="SNU102" s="106"/>
      <c r="SNV102" s="106"/>
      <c r="SNW102" s="106"/>
      <c r="SNX102" s="106"/>
      <c r="SNY102" s="106"/>
      <c r="SNZ102" s="106"/>
      <c r="SOA102" s="106"/>
      <c r="SOB102" s="106"/>
      <c r="SOC102" s="106"/>
      <c r="SOD102" s="106"/>
      <c r="SOE102" s="106"/>
      <c r="SOF102" s="106"/>
      <c r="SOG102" s="106"/>
      <c r="SOH102" s="106"/>
      <c r="SOI102" s="106"/>
      <c r="SOJ102" s="106"/>
      <c r="SOK102" s="106"/>
      <c r="SOL102" s="106"/>
      <c r="SOM102" s="106"/>
      <c r="SON102" s="106"/>
      <c r="SOO102" s="106"/>
      <c r="SOP102" s="106"/>
      <c r="SOQ102" s="106"/>
      <c r="SOR102" s="106"/>
      <c r="SOS102" s="106"/>
      <c r="SOT102" s="106"/>
      <c r="SOU102" s="106"/>
      <c r="SOV102" s="106"/>
      <c r="SOW102" s="106"/>
      <c r="SOX102" s="106"/>
      <c r="SOY102" s="106"/>
      <c r="SOZ102" s="106"/>
      <c r="SPA102" s="106"/>
      <c r="SPB102" s="106"/>
      <c r="SPC102" s="106"/>
      <c r="SPD102" s="106"/>
      <c r="SPE102" s="106"/>
      <c r="SPF102" s="106"/>
      <c r="SPG102" s="106"/>
      <c r="SPH102" s="106"/>
      <c r="SPI102" s="106"/>
      <c r="SPJ102" s="106"/>
      <c r="SPK102" s="106"/>
      <c r="SPL102" s="106"/>
      <c r="SPM102" s="106"/>
      <c r="SPN102" s="106"/>
      <c r="SPO102" s="106"/>
      <c r="SPP102" s="106"/>
      <c r="SPQ102" s="106"/>
      <c r="SPR102" s="106"/>
      <c r="SPS102" s="106"/>
      <c r="SPT102" s="106"/>
      <c r="SPU102" s="106"/>
      <c r="SPV102" s="106"/>
      <c r="SPW102" s="106"/>
      <c r="SPX102" s="106"/>
      <c r="SPY102" s="106"/>
      <c r="SPZ102" s="106"/>
      <c r="SQA102" s="106"/>
      <c r="SQB102" s="106"/>
      <c r="SQC102" s="106"/>
      <c r="SQD102" s="106"/>
      <c r="SQE102" s="106"/>
      <c r="SQF102" s="106"/>
      <c r="SQG102" s="106"/>
      <c r="SQH102" s="106"/>
      <c r="SQI102" s="106"/>
      <c r="SQJ102" s="106"/>
      <c r="SQK102" s="106"/>
      <c r="SQL102" s="106"/>
      <c r="SQM102" s="106"/>
      <c r="SQN102" s="106"/>
      <c r="SQO102" s="106"/>
      <c r="SQP102" s="106"/>
      <c r="SQQ102" s="106"/>
      <c r="SQR102" s="106"/>
      <c r="SQS102" s="106"/>
      <c r="SQT102" s="106"/>
      <c r="SQU102" s="106"/>
      <c r="SQV102" s="106"/>
      <c r="SQW102" s="106"/>
      <c r="SQX102" s="106"/>
      <c r="SQY102" s="106"/>
      <c r="SQZ102" s="106"/>
      <c r="SRA102" s="106"/>
      <c r="SRB102" s="106"/>
      <c r="SRC102" s="106"/>
      <c r="SRD102" s="106"/>
      <c r="SRE102" s="106"/>
      <c r="SRF102" s="106"/>
      <c r="SRG102" s="106"/>
      <c r="SRH102" s="106"/>
      <c r="SRI102" s="106"/>
      <c r="SRJ102" s="106"/>
      <c r="SRK102" s="106"/>
      <c r="SRL102" s="106"/>
      <c r="SRM102" s="106"/>
      <c r="SRN102" s="106"/>
      <c r="SRO102" s="106"/>
      <c r="SRP102" s="106"/>
      <c r="SRQ102" s="106"/>
      <c r="SRR102" s="106"/>
      <c r="SRS102" s="106"/>
      <c r="SRT102" s="106"/>
      <c r="SRU102" s="106"/>
      <c r="SRV102" s="106"/>
      <c r="SRW102" s="106"/>
      <c r="SRX102" s="106"/>
      <c r="SRY102" s="106"/>
      <c r="SRZ102" s="106"/>
      <c r="SSA102" s="106"/>
      <c r="SSB102" s="106"/>
      <c r="SSC102" s="106"/>
      <c r="SSD102" s="106"/>
      <c r="SSE102" s="106"/>
      <c r="SSF102" s="106"/>
      <c r="SSG102" s="106"/>
      <c r="SSH102" s="106"/>
      <c r="SSI102" s="106"/>
      <c r="SSJ102" s="106"/>
      <c r="SSK102" s="106"/>
      <c r="SSL102" s="106"/>
      <c r="SSM102" s="106"/>
      <c r="SSN102" s="106"/>
      <c r="SSO102" s="106"/>
      <c r="SSP102" s="106"/>
      <c r="SSQ102" s="106"/>
      <c r="SSR102" s="106"/>
      <c r="SSS102" s="106"/>
      <c r="SST102" s="106"/>
      <c r="SSU102" s="106"/>
      <c r="SSV102" s="106"/>
      <c r="SSW102" s="106"/>
      <c r="SSX102" s="106"/>
      <c r="SSY102" s="106"/>
      <c r="SSZ102" s="106"/>
      <c r="STA102" s="106"/>
      <c r="STB102" s="106"/>
      <c r="STC102" s="106"/>
      <c r="STD102" s="106"/>
      <c r="STE102" s="106"/>
      <c r="STF102" s="106"/>
      <c r="STG102" s="106"/>
      <c r="STH102" s="106"/>
      <c r="STI102" s="106"/>
      <c r="STJ102" s="106"/>
      <c r="STK102" s="106"/>
      <c r="STL102" s="106"/>
      <c r="STM102" s="106"/>
      <c r="STN102" s="106"/>
      <c r="STO102" s="106"/>
      <c r="STP102" s="106"/>
      <c r="STQ102" s="106"/>
      <c r="STR102" s="106"/>
      <c r="STS102" s="106"/>
      <c r="STT102" s="106"/>
      <c r="STU102" s="106"/>
      <c r="STV102" s="106"/>
      <c r="STW102" s="106"/>
      <c r="STX102" s="106"/>
      <c r="STY102" s="106"/>
      <c r="STZ102" s="106"/>
      <c r="SUA102" s="106"/>
      <c r="SUB102" s="106"/>
      <c r="SUC102" s="106"/>
      <c r="SUD102" s="106"/>
      <c r="SUE102" s="106"/>
      <c r="SUF102" s="106"/>
      <c r="SUG102" s="106"/>
      <c r="SUH102" s="106"/>
      <c r="SUI102" s="106"/>
      <c r="SUJ102" s="106"/>
      <c r="SUK102" s="106"/>
      <c r="SUL102" s="106"/>
      <c r="SUM102" s="106"/>
      <c r="SUN102" s="106"/>
      <c r="SUO102" s="106"/>
      <c r="SUP102" s="106"/>
      <c r="SUQ102" s="106"/>
      <c r="SUR102" s="106"/>
      <c r="SUS102" s="106"/>
      <c r="SUT102" s="106"/>
      <c r="SUU102" s="106"/>
      <c r="SUV102" s="106"/>
      <c r="SUW102" s="106"/>
      <c r="SUX102" s="106"/>
      <c r="SUY102" s="106"/>
      <c r="SUZ102" s="106"/>
      <c r="SVA102" s="106"/>
      <c r="SVB102" s="106"/>
      <c r="SVC102" s="106"/>
      <c r="SVD102" s="106"/>
      <c r="SVE102" s="106"/>
      <c r="SVF102" s="106"/>
      <c r="SVG102" s="106"/>
      <c r="SVH102" s="106"/>
      <c r="SVI102" s="106"/>
      <c r="SVJ102" s="106"/>
      <c r="SVK102" s="106"/>
      <c r="SVL102" s="106"/>
      <c r="SVM102" s="106"/>
      <c r="SVN102" s="106"/>
      <c r="SVO102" s="106"/>
      <c r="SVP102" s="106"/>
      <c r="SVQ102" s="106"/>
      <c r="SVR102" s="106"/>
      <c r="SVS102" s="106"/>
      <c r="SVT102" s="106"/>
      <c r="SVU102" s="106"/>
      <c r="SVV102" s="106"/>
      <c r="SVW102" s="106"/>
      <c r="SVX102" s="106"/>
      <c r="SVY102" s="106"/>
      <c r="SVZ102" s="106"/>
      <c r="SWA102" s="106"/>
      <c r="SWB102" s="106"/>
      <c r="SWC102" s="106"/>
      <c r="SWD102" s="106"/>
      <c r="SWE102" s="106"/>
      <c r="SWF102" s="106"/>
      <c r="SWG102" s="106"/>
      <c r="SWH102" s="106"/>
      <c r="SWI102" s="106"/>
      <c r="SWJ102" s="106"/>
      <c r="SWK102" s="106"/>
      <c r="SWL102" s="106"/>
      <c r="SWM102" s="106"/>
      <c r="SWN102" s="106"/>
      <c r="SWO102" s="106"/>
      <c r="SWP102" s="106"/>
      <c r="SWQ102" s="106"/>
      <c r="SWR102" s="106"/>
      <c r="SWS102" s="106"/>
      <c r="SWT102" s="106"/>
      <c r="SWU102" s="106"/>
      <c r="SWV102" s="106"/>
      <c r="SWW102" s="106"/>
      <c r="SWX102" s="106"/>
      <c r="SWY102" s="106"/>
      <c r="SWZ102" s="106"/>
      <c r="SXA102" s="106"/>
      <c r="SXB102" s="106"/>
      <c r="SXC102" s="106"/>
      <c r="SXD102" s="106"/>
      <c r="SXE102" s="106"/>
      <c r="SXF102" s="106"/>
      <c r="SXG102" s="106"/>
      <c r="SXH102" s="106"/>
      <c r="SXI102" s="106"/>
      <c r="SXJ102" s="106"/>
      <c r="SXK102" s="106"/>
      <c r="SXL102" s="106"/>
      <c r="SXM102" s="106"/>
      <c r="SXN102" s="106"/>
      <c r="SXO102" s="106"/>
      <c r="SXP102" s="106"/>
      <c r="SXQ102" s="106"/>
      <c r="SXR102" s="106"/>
      <c r="SXS102" s="106"/>
      <c r="SXT102" s="106"/>
      <c r="SXU102" s="106"/>
      <c r="SXV102" s="106"/>
      <c r="SXW102" s="106"/>
      <c r="SXX102" s="106"/>
      <c r="SXY102" s="106"/>
      <c r="SXZ102" s="106"/>
      <c r="SYA102" s="106"/>
      <c r="SYB102" s="106"/>
      <c r="SYC102" s="106"/>
      <c r="SYD102" s="106"/>
      <c r="SYE102" s="106"/>
      <c r="SYF102" s="106"/>
      <c r="SYG102" s="106"/>
      <c r="SYH102" s="106"/>
      <c r="SYI102" s="106"/>
      <c r="SYJ102" s="106"/>
      <c r="SYK102" s="106"/>
      <c r="SYL102" s="106"/>
      <c r="SYM102" s="106"/>
      <c r="SYN102" s="106"/>
      <c r="SYO102" s="106"/>
      <c r="SYP102" s="106"/>
      <c r="SYQ102" s="106"/>
      <c r="SYR102" s="106"/>
      <c r="SYS102" s="106"/>
      <c r="SYT102" s="106"/>
      <c r="SYU102" s="106"/>
      <c r="SYV102" s="106"/>
      <c r="SYW102" s="106"/>
      <c r="SYX102" s="106"/>
      <c r="SYY102" s="106"/>
      <c r="SYZ102" s="106"/>
      <c r="SZA102" s="106"/>
      <c r="SZB102" s="106"/>
      <c r="SZC102" s="106"/>
      <c r="SZD102" s="106"/>
      <c r="SZE102" s="106"/>
      <c r="SZF102" s="106"/>
      <c r="SZG102" s="106"/>
      <c r="SZH102" s="106"/>
      <c r="SZI102" s="106"/>
      <c r="SZJ102" s="106"/>
      <c r="SZK102" s="106"/>
      <c r="SZL102" s="106"/>
      <c r="SZM102" s="106"/>
      <c r="SZN102" s="106"/>
      <c r="SZO102" s="106"/>
      <c r="SZP102" s="106"/>
      <c r="SZQ102" s="106"/>
      <c r="SZR102" s="106"/>
      <c r="SZS102" s="106"/>
      <c r="SZT102" s="106"/>
      <c r="SZU102" s="106"/>
      <c r="SZV102" s="106"/>
      <c r="SZW102" s="106"/>
      <c r="SZX102" s="106"/>
      <c r="SZY102" s="106"/>
      <c r="SZZ102" s="106"/>
      <c r="TAA102" s="106"/>
      <c r="TAB102" s="106"/>
      <c r="TAC102" s="106"/>
      <c r="TAD102" s="106"/>
      <c r="TAE102" s="106"/>
      <c r="TAF102" s="106"/>
      <c r="TAG102" s="106"/>
      <c r="TAH102" s="106"/>
      <c r="TAI102" s="106"/>
      <c r="TAJ102" s="106"/>
      <c r="TAK102" s="106"/>
      <c r="TAL102" s="106"/>
      <c r="TAM102" s="106"/>
      <c r="TAN102" s="106"/>
      <c r="TAO102" s="106"/>
      <c r="TAP102" s="106"/>
      <c r="TAQ102" s="106"/>
      <c r="TAR102" s="106"/>
      <c r="TAS102" s="106"/>
      <c r="TAT102" s="106"/>
      <c r="TAU102" s="106"/>
      <c r="TAV102" s="106"/>
      <c r="TAW102" s="106"/>
      <c r="TAX102" s="106"/>
      <c r="TAY102" s="106"/>
      <c r="TAZ102" s="106"/>
      <c r="TBA102" s="106"/>
      <c r="TBB102" s="106"/>
      <c r="TBC102" s="106"/>
      <c r="TBD102" s="106"/>
      <c r="TBE102" s="106"/>
      <c r="TBF102" s="106"/>
      <c r="TBG102" s="106"/>
      <c r="TBH102" s="106"/>
      <c r="TBI102" s="106"/>
      <c r="TBJ102" s="106"/>
      <c r="TBK102" s="106"/>
      <c r="TBL102" s="106"/>
      <c r="TBM102" s="106"/>
      <c r="TBN102" s="106"/>
      <c r="TBO102" s="106"/>
      <c r="TBP102" s="106"/>
      <c r="TBQ102" s="106"/>
      <c r="TBR102" s="106"/>
      <c r="TBS102" s="106"/>
      <c r="TBT102" s="106"/>
      <c r="TBU102" s="106"/>
      <c r="TBV102" s="106"/>
      <c r="TBW102" s="106"/>
      <c r="TBX102" s="106"/>
      <c r="TBY102" s="106"/>
      <c r="TBZ102" s="106"/>
      <c r="TCA102" s="106"/>
      <c r="TCB102" s="106"/>
      <c r="TCC102" s="106"/>
      <c r="TCD102" s="106"/>
      <c r="TCE102" s="106"/>
      <c r="TCF102" s="106"/>
      <c r="TCG102" s="106"/>
      <c r="TCH102" s="106"/>
      <c r="TCI102" s="106"/>
      <c r="TCJ102" s="106"/>
      <c r="TCK102" s="106"/>
      <c r="TCL102" s="106"/>
      <c r="TCM102" s="106"/>
      <c r="TCN102" s="106"/>
      <c r="TCO102" s="106"/>
      <c r="TCP102" s="106"/>
      <c r="TCQ102" s="106"/>
      <c r="TCR102" s="106"/>
      <c r="TCS102" s="106"/>
      <c r="TCT102" s="106"/>
      <c r="TCU102" s="106"/>
      <c r="TCV102" s="106"/>
      <c r="TCW102" s="106"/>
      <c r="TCX102" s="106"/>
      <c r="TCY102" s="106"/>
      <c r="TCZ102" s="106"/>
      <c r="TDA102" s="106"/>
      <c r="TDB102" s="106"/>
      <c r="TDC102" s="106"/>
      <c r="TDD102" s="106"/>
      <c r="TDE102" s="106"/>
      <c r="TDF102" s="106"/>
      <c r="TDG102" s="106"/>
      <c r="TDH102" s="106"/>
      <c r="TDI102" s="106"/>
      <c r="TDJ102" s="106"/>
      <c r="TDK102" s="106"/>
      <c r="TDL102" s="106"/>
      <c r="TDM102" s="106"/>
      <c r="TDN102" s="106"/>
      <c r="TDO102" s="106"/>
      <c r="TDP102" s="106"/>
      <c r="TDQ102" s="106"/>
      <c r="TDR102" s="106"/>
      <c r="TDS102" s="106"/>
      <c r="TDT102" s="106"/>
      <c r="TDU102" s="106"/>
      <c r="TDV102" s="106"/>
      <c r="TDW102" s="106"/>
      <c r="TDX102" s="106"/>
      <c r="TDY102" s="106"/>
      <c r="TDZ102" s="106"/>
      <c r="TEA102" s="106"/>
      <c r="TEB102" s="106"/>
      <c r="TEC102" s="106"/>
      <c r="TED102" s="106"/>
      <c r="TEE102" s="106"/>
      <c r="TEF102" s="106"/>
      <c r="TEG102" s="106"/>
      <c r="TEH102" s="106"/>
      <c r="TEI102" s="106"/>
      <c r="TEJ102" s="106"/>
      <c r="TEK102" s="106"/>
      <c r="TEL102" s="106"/>
      <c r="TEM102" s="106"/>
      <c r="TEN102" s="106"/>
      <c r="TEO102" s="106"/>
      <c r="TEP102" s="106"/>
      <c r="TEQ102" s="106"/>
      <c r="TER102" s="106"/>
      <c r="TES102" s="106"/>
      <c r="TET102" s="106"/>
      <c r="TEU102" s="106"/>
      <c r="TEV102" s="106"/>
      <c r="TEW102" s="106"/>
      <c r="TEX102" s="106"/>
      <c r="TEY102" s="106"/>
      <c r="TEZ102" s="106"/>
      <c r="TFA102" s="106"/>
      <c r="TFB102" s="106"/>
      <c r="TFC102" s="106"/>
      <c r="TFD102" s="106"/>
      <c r="TFE102" s="106"/>
      <c r="TFF102" s="106"/>
      <c r="TFG102" s="106"/>
      <c r="TFH102" s="106"/>
      <c r="TFI102" s="106"/>
      <c r="TFJ102" s="106"/>
      <c r="TFK102" s="106"/>
      <c r="TFL102" s="106"/>
      <c r="TFM102" s="106"/>
      <c r="TFN102" s="106"/>
      <c r="TFO102" s="106"/>
      <c r="TFP102" s="106"/>
      <c r="TFQ102" s="106"/>
      <c r="TFR102" s="106"/>
      <c r="TFS102" s="106"/>
      <c r="TFT102" s="106"/>
      <c r="TFU102" s="106"/>
      <c r="TFV102" s="106"/>
      <c r="TFW102" s="106"/>
      <c r="TFX102" s="106"/>
      <c r="TFY102" s="106"/>
      <c r="TFZ102" s="106"/>
      <c r="TGA102" s="106"/>
      <c r="TGB102" s="106"/>
      <c r="TGC102" s="106"/>
      <c r="TGD102" s="106"/>
      <c r="TGE102" s="106"/>
      <c r="TGF102" s="106"/>
      <c r="TGG102" s="106"/>
      <c r="TGH102" s="106"/>
      <c r="TGI102" s="106"/>
      <c r="TGJ102" s="106"/>
      <c r="TGK102" s="106"/>
      <c r="TGL102" s="106"/>
      <c r="TGM102" s="106"/>
      <c r="TGN102" s="106"/>
      <c r="TGO102" s="106"/>
      <c r="TGP102" s="106"/>
      <c r="TGQ102" s="106"/>
      <c r="TGR102" s="106"/>
      <c r="TGS102" s="106"/>
      <c r="TGT102" s="106"/>
      <c r="TGU102" s="106"/>
      <c r="TGV102" s="106"/>
      <c r="TGW102" s="106"/>
      <c r="TGX102" s="106"/>
      <c r="TGY102" s="106"/>
      <c r="TGZ102" s="106"/>
      <c r="THA102" s="106"/>
      <c r="THB102" s="106"/>
      <c r="THC102" s="106"/>
      <c r="THD102" s="106"/>
      <c r="THE102" s="106"/>
      <c r="THF102" s="106"/>
      <c r="THG102" s="106"/>
      <c r="THH102" s="106"/>
      <c r="THI102" s="106"/>
      <c r="THJ102" s="106"/>
      <c r="THK102" s="106"/>
      <c r="THL102" s="106"/>
      <c r="THM102" s="106"/>
      <c r="THN102" s="106"/>
      <c r="THO102" s="106"/>
      <c r="THP102" s="106"/>
      <c r="THQ102" s="106"/>
      <c r="THR102" s="106"/>
      <c r="THS102" s="106"/>
      <c r="THT102" s="106"/>
      <c r="THU102" s="106"/>
      <c r="THV102" s="106"/>
      <c r="THW102" s="106"/>
      <c r="THX102" s="106"/>
      <c r="THY102" s="106"/>
      <c r="THZ102" s="106"/>
      <c r="TIA102" s="106"/>
      <c r="TIB102" s="106"/>
      <c r="TIC102" s="106"/>
      <c r="TID102" s="106"/>
      <c r="TIE102" s="106"/>
      <c r="TIF102" s="106"/>
      <c r="TIG102" s="106"/>
      <c r="TIH102" s="106"/>
      <c r="TII102" s="106"/>
      <c r="TIJ102" s="106"/>
      <c r="TIK102" s="106"/>
      <c r="TIL102" s="106"/>
      <c r="TIM102" s="106"/>
      <c r="TIN102" s="106"/>
      <c r="TIO102" s="106"/>
      <c r="TIP102" s="106"/>
      <c r="TIQ102" s="106"/>
      <c r="TIR102" s="106"/>
      <c r="TIS102" s="106"/>
      <c r="TIT102" s="106"/>
      <c r="TIU102" s="106"/>
      <c r="TIV102" s="106"/>
      <c r="TIW102" s="106"/>
      <c r="TIX102" s="106"/>
      <c r="TIY102" s="106"/>
      <c r="TIZ102" s="106"/>
      <c r="TJA102" s="106"/>
      <c r="TJB102" s="106"/>
      <c r="TJC102" s="106"/>
      <c r="TJD102" s="106"/>
      <c r="TJE102" s="106"/>
      <c r="TJF102" s="106"/>
      <c r="TJG102" s="106"/>
      <c r="TJH102" s="106"/>
      <c r="TJI102" s="106"/>
      <c r="TJJ102" s="106"/>
      <c r="TJK102" s="106"/>
      <c r="TJL102" s="106"/>
      <c r="TJM102" s="106"/>
      <c r="TJN102" s="106"/>
      <c r="TJO102" s="106"/>
      <c r="TJP102" s="106"/>
      <c r="TJQ102" s="106"/>
      <c r="TJR102" s="106"/>
      <c r="TJS102" s="106"/>
      <c r="TJT102" s="106"/>
      <c r="TJU102" s="106"/>
      <c r="TJV102" s="106"/>
      <c r="TJW102" s="106"/>
      <c r="TJX102" s="106"/>
      <c r="TJY102" s="106"/>
      <c r="TJZ102" s="106"/>
      <c r="TKA102" s="106"/>
      <c r="TKB102" s="106"/>
      <c r="TKC102" s="106"/>
      <c r="TKD102" s="106"/>
      <c r="TKE102" s="106"/>
      <c r="TKF102" s="106"/>
      <c r="TKG102" s="106"/>
      <c r="TKH102" s="106"/>
      <c r="TKI102" s="106"/>
      <c r="TKJ102" s="106"/>
      <c r="TKK102" s="106"/>
      <c r="TKL102" s="106"/>
      <c r="TKM102" s="106"/>
      <c r="TKN102" s="106"/>
      <c r="TKO102" s="106"/>
      <c r="TKP102" s="106"/>
      <c r="TKQ102" s="106"/>
      <c r="TKR102" s="106"/>
      <c r="TKS102" s="106"/>
      <c r="TKT102" s="106"/>
      <c r="TKU102" s="106"/>
      <c r="TKV102" s="106"/>
      <c r="TKW102" s="106"/>
      <c r="TKX102" s="106"/>
      <c r="TKY102" s="106"/>
      <c r="TKZ102" s="106"/>
      <c r="TLA102" s="106"/>
      <c r="TLB102" s="106"/>
      <c r="TLC102" s="106"/>
      <c r="TLD102" s="106"/>
      <c r="TLE102" s="106"/>
      <c r="TLF102" s="106"/>
      <c r="TLG102" s="106"/>
      <c r="TLH102" s="106"/>
      <c r="TLI102" s="106"/>
      <c r="TLJ102" s="106"/>
      <c r="TLK102" s="106"/>
      <c r="TLL102" s="106"/>
      <c r="TLM102" s="106"/>
      <c r="TLN102" s="106"/>
      <c r="TLO102" s="106"/>
      <c r="TLP102" s="106"/>
      <c r="TLQ102" s="106"/>
      <c r="TLR102" s="106"/>
      <c r="TLS102" s="106"/>
      <c r="TLT102" s="106"/>
      <c r="TLU102" s="106"/>
      <c r="TLV102" s="106"/>
      <c r="TLW102" s="106"/>
      <c r="TLX102" s="106"/>
      <c r="TLY102" s="106"/>
      <c r="TLZ102" s="106"/>
      <c r="TMA102" s="106"/>
      <c r="TMB102" s="106"/>
      <c r="TMC102" s="106"/>
      <c r="TMD102" s="106"/>
      <c r="TME102" s="106"/>
      <c r="TMF102" s="106"/>
      <c r="TMG102" s="106"/>
      <c r="TMH102" s="106"/>
      <c r="TMI102" s="106"/>
      <c r="TMJ102" s="106"/>
      <c r="TMK102" s="106"/>
      <c r="TML102" s="106"/>
      <c r="TMM102" s="106"/>
      <c r="TMN102" s="106"/>
      <c r="TMO102" s="106"/>
      <c r="TMP102" s="106"/>
      <c r="TMQ102" s="106"/>
      <c r="TMR102" s="106"/>
      <c r="TMS102" s="106"/>
      <c r="TMT102" s="106"/>
      <c r="TMU102" s="106"/>
      <c r="TMV102" s="106"/>
      <c r="TMW102" s="106"/>
      <c r="TMX102" s="106"/>
      <c r="TMY102" s="106"/>
      <c r="TMZ102" s="106"/>
      <c r="TNA102" s="106"/>
      <c r="TNB102" s="106"/>
      <c r="TNC102" s="106"/>
      <c r="TND102" s="106"/>
      <c r="TNE102" s="106"/>
      <c r="TNF102" s="106"/>
      <c r="TNG102" s="106"/>
      <c r="TNH102" s="106"/>
      <c r="TNI102" s="106"/>
      <c r="TNJ102" s="106"/>
      <c r="TNK102" s="106"/>
      <c r="TNL102" s="106"/>
      <c r="TNM102" s="106"/>
      <c r="TNN102" s="106"/>
      <c r="TNO102" s="106"/>
      <c r="TNP102" s="106"/>
      <c r="TNQ102" s="106"/>
      <c r="TNR102" s="106"/>
      <c r="TNS102" s="106"/>
      <c r="TNT102" s="106"/>
      <c r="TNU102" s="106"/>
      <c r="TNV102" s="106"/>
      <c r="TNW102" s="106"/>
      <c r="TNX102" s="106"/>
      <c r="TNY102" s="106"/>
      <c r="TNZ102" s="106"/>
      <c r="TOA102" s="106"/>
      <c r="TOB102" s="106"/>
      <c r="TOC102" s="106"/>
      <c r="TOD102" s="106"/>
      <c r="TOE102" s="106"/>
      <c r="TOF102" s="106"/>
      <c r="TOG102" s="106"/>
      <c r="TOH102" s="106"/>
      <c r="TOI102" s="106"/>
      <c r="TOJ102" s="106"/>
      <c r="TOK102" s="106"/>
      <c r="TOL102" s="106"/>
      <c r="TOM102" s="106"/>
      <c r="TON102" s="106"/>
      <c r="TOO102" s="106"/>
      <c r="TOP102" s="106"/>
      <c r="TOQ102" s="106"/>
      <c r="TOR102" s="106"/>
      <c r="TOS102" s="106"/>
      <c r="TOT102" s="106"/>
      <c r="TOU102" s="106"/>
      <c r="TOV102" s="106"/>
      <c r="TOW102" s="106"/>
      <c r="TOX102" s="106"/>
      <c r="TOY102" s="106"/>
      <c r="TOZ102" s="106"/>
      <c r="TPA102" s="106"/>
      <c r="TPB102" s="106"/>
      <c r="TPC102" s="106"/>
      <c r="TPD102" s="106"/>
      <c r="TPE102" s="106"/>
      <c r="TPF102" s="106"/>
      <c r="TPG102" s="106"/>
      <c r="TPH102" s="106"/>
      <c r="TPI102" s="106"/>
      <c r="TPJ102" s="106"/>
      <c r="TPK102" s="106"/>
      <c r="TPL102" s="106"/>
      <c r="TPM102" s="106"/>
      <c r="TPN102" s="106"/>
      <c r="TPO102" s="106"/>
      <c r="TPP102" s="106"/>
      <c r="TPQ102" s="106"/>
      <c r="TPR102" s="106"/>
      <c r="TPS102" s="106"/>
      <c r="TPT102" s="106"/>
      <c r="TPU102" s="106"/>
      <c r="TPV102" s="106"/>
      <c r="TPW102" s="106"/>
      <c r="TPX102" s="106"/>
      <c r="TPY102" s="106"/>
      <c r="TPZ102" s="106"/>
      <c r="TQA102" s="106"/>
      <c r="TQB102" s="106"/>
      <c r="TQC102" s="106"/>
      <c r="TQD102" s="106"/>
      <c r="TQE102" s="106"/>
      <c r="TQF102" s="106"/>
      <c r="TQG102" s="106"/>
      <c r="TQH102" s="106"/>
      <c r="TQI102" s="106"/>
      <c r="TQJ102" s="106"/>
      <c r="TQK102" s="106"/>
      <c r="TQL102" s="106"/>
      <c r="TQM102" s="106"/>
      <c r="TQN102" s="106"/>
      <c r="TQO102" s="106"/>
      <c r="TQP102" s="106"/>
      <c r="TQQ102" s="106"/>
      <c r="TQR102" s="106"/>
      <c r="TQS102" s="106"/>
      <c r="TQT102" s="106"/>
      <c r="TQU102" s="106"/>
      <c r="TQV102" s="106"/>
      <c r="TQW102" s="106"/>
      <c r="TQX102" s="106"/>
      <c r="TQY102" s="106"/>
      <c r="TQZ102" s="106"/>
      <c r="TRA102" s="106"/>
      <c r="TRB102" s="106"/>
      <c r="TRC102" s="106"/>
      <c r="TRD102" s="106"/>
      <c r="TRE102" s="106"/>
      <c r="TRF102" s="106"/>
      <c r="TRG102" s="106"/>
      <c r="TRH102" s="106"/>
      <c r="TRI102" s="106"/>
      <c r="TRJ102" s="106"/>
      <c r="TRK102" s="106"/>
      <c r="TRL102" s="106"/>
      <c r="TRM102" s="106"/>
      <c r="TRN102" s="106"/>
      <c r="TRO102" s="106"/>
      <c r="TRP102" s="106"/>
      <c r="TRQ102" s="106"/>
      <c r="TRR102" s="106"/>
      <c r="TRS102" s="106"/>
      <c r="TRT102" s="106"/>
      <c r="TRU102" s="106"/>
      <c r="TRV102" s="106"/>
      <c r="TRW102" s="106"/>
      <c r="TRX102" s="106"/>
      <c r="TRY102" s="106"/>
      <c r="TRZ102" s="106"/>
      <c r="TSA102" s="106"/>
      <c r="TSB102" s="106"/>
      <c r="TSC102" s="106"/>
      <c r="TSD102" s="106"/>
      <c r="TSE102" s="106"/>
      <c r="TSF102" s="106"/>
      <c r="TSG102" s="106"/>
      <c r="TSH102" s="106"/>
      <c r="TSI102" s="106"/>
      <c r="TSJ102" s="106"/>
      <c r="TSK102" s="106"/>
      <c r="TSL102" s="106"/>
      <c r="TSM102" s="106"/>
      <c r="TSN102" s="106"/>
      <c r="TSO102" s="106"/>
      <c r="TSP102" s="106"/>
      <c r="TSQ102" s="106"/>
      <c r="TSR102" s="106"/>
      <c r="TSS102" s="106"/>
      <c r="TST102" s="106"/>
      <c r="TSU102" s="106"/>
      <c r="TSV102" s="106"/>
      <c r="TSW102" s="106"/>
      <c r="TSX102" s="106"/>
      <c r="TSY102" s="106"/>
      <c r="TSZ102" s="106"/>
      <c r="TTA102" s="106"/>
      <c r="TTB102" s="106"/>
      <c r="TTC102" s="106"/>
      <c r="TTD102" s="106"/>
      <c r="TTE102" s="106"/>
      <c r="TTF102" s="106"/>
      <c r="TTG102" s="106"/>
      <c r="TTH102" s="106"/>
      <c r="TTI102" s="106"/>
      <c r="TTJ102" s="106"/>
      <c r="TTK102" s="106"/>
      <c r="TTL102" s="106"/>
      <c r="TTM102" s="106"/>
      <c r="TTN102" s="106"/>
      <c r="TTO102" s="106"/>
      <c r="TTP102" s="106"/>
      <c r="TTQ102" s="106"/>
      <c r="TTR102" s="106"/>
      <c r="TTS102" s="106"/>
      <c r="TTT102" s="106"/>
      <c r="TTU102" s="106"/>
      <c r="TTV102" s="106"/>
      <c r="TTW102" s="106"/>
      <c r="TTX102" s="106"/>
      <c r="TTY102" s="106"/>
      <c r="TTZ102" s="106"/>
      <c r="TUA102" s="106"/>
      <c r="TUB102" s="106"/>
      <c r="TUC102" s="106"/>
      <c r="TUD102" s="106"/>
      <c r="TUE102" s="106"/>
      <c r="TUF102" s="106"/>
      <c r="TUG102" s="106"/>
      <c r="TUH102" s="106"/>
      <c r="TUI102" s="106"/>
      <c r="TUJ102" s="106"/>
      <c r="TUK102" s="106"/>
      <c r="TUL102" s="106"/>
      <c r="TUM102" s="106"/>
      <c r="TUN102" s="106"/>
      <c r="TUO102" s="106"/>
      <c r="TUP102" s="106"/>
      <c r="TUQ102" s="106"/>
      <c r="TUR102" s="106"/>
      <c r="TUS102" s="106"/>
      <c r="TUT102" s="106"/>
      <c r="TUU102" s="106"/>
      <c r="TUV102" s="106"/>
      <c r="TUW102" s="106"/>
      <c r="TUX102" s="106"/>
      <c r="TUY102" s="106"/>
      <c r="TUZ102" s="106"/>
      <c r="TVA102" s="106"/>
      <c r="TVB102" s="106"/>
      <c r="TVC102" s="106"/>
      <c r="TVD102" s="106"/>
      <c r="TVE102" s="106"/>
      <c r="TVF102" s="106"/>
      <c r="TVG102" s="106"/>
      <c r="TVH102" s="106"/>
      <c r="TVI102" s="106"/>
      <c r="TVJ102" s="106"/>
      <c r="TVK102" s="106"/>
      <c r="TVL102" s="106"/>
      <c r="TVM102" s="106"/>
      <c r="TVN102" s="106"/>
      <c r="TVO102" s="106"/>
      <c r="TVP102" s="106"/>
      <c r="TVQ102" s="106"/>
      <c r="TVR102" s="106"/>
      <c r="TVS102" s="106"/>
      <c r="TVT102" s="106"/>
      <c r="TVU102" s="106"/>
      <c r="TVV102" s="106"/>
      <c r="TVW102" s="106"/>
      <c r="TVX102" s="106"/>
      <c r="TVY102" s="106"/>
      <c r="TVZ102" s="106"/>
      <c r="TWA102" s="106"/>
      <c r="TWB102" s="106"/>
      <c r="TWC102" s="106"/>
      <c r="TWD102" s="106"/>
      <c r="TWE102" s="106"/>
      <c r="TWF102" s="106"/>
      <c r="TWG102" s="106"/>
      <c r="TWH102" s="106"/>
      <c r="TWI102" s="106"/>
      <c r="TWJ102" s="106"/>
      <c r="TWK102" s="106"/>
      <c r="TWL102" s="106"/>
      <c r="TWM102" s="106"/>
      <c r="TWN102" s="106"/>
      <c r="TWO102" s="106"/>
      <c r="TWP102" s="106"/>
      <c r="TWQ102" s="106"/>
      <c r="TWR102" s="106"/>
      <c r="TWS102" s="106"/>
      <c r="TWT102" s="106"/>
      <c r="TWU102" s="106"/>
      <c r="TWV102" s="106"/>
      <c r="TWW102" s="106"/>
      <c r="TWX102" s="106"/>
      <c r="TWY102" s="106"/>
      <c r="TWZ102" s="106"/>
      <c r="TXA102" s="106"/>
      <c r="TXB102" s="106"/>
      <c r="TXC102" s="106"/>
      <c r="TXD102" s="106"/>
      <c r="TXE102" s="106"/>
      <c r="TXF102" s="106"/>
      <c r="TXG102" s="106"/>
      <c r="TXH102" s="106"/>
      <c r="TXI102" s="106"/>
      <c r="TXJ102" s="106"/>
      <c r="TXK102" s="106"/>
      <c r="TXL102" s="106"/>
      <c r="TXM102" s="106"/>
      <c r="TXN102" s="106"/>
      <c r="TXO102" s="106"/>
      <c r="TXP102" s="106"/>
      <c r="TXQ102" s="106"/>
      <c r="TXR102" s="106"/>
      <c r="TXS102" s="106"/>
      <c r="TXT102" s="106"/>
      <c r="TXU102" s="106"/>
      <c r="TXV102" s="106"/>
      <c r="TXW102" s="106"/>
      <c r="TXX102" s="106"/>
      <c r="TXY102" s="106"/>
      <c r="TXZ102" s="106"/>
      <c r="TYA102" s="106"/>
      <c r="TYB102" s="106"/>
      <c r="TYC102" s="106"/>
      <c r="TYD102" s="106"/>
      <c r="TYE102" s="106"/>
      <c r="TYF102" s="106"/>
      <c r="TYG102" s="106"/>
      <c r="TYH102" s="106"/>
      <c r="TYI102" s="106"/>
      <c r="TYJ102" s="106"/>
      <c r="TYK102" s="106"/>
      <c r="TYL102" s="106"/>
      <c r="TYM102" s="106"/>
      <c r="TYN102" s="106"/>
      <c r="TYO102" s="106"/>
      <c r="TYP102" s="106"/>
      <c r="TYQ102" s="106"/>
      <c r="TYR102" s="106"/>
      <c r="TYS102" s="106"/>
      <c r="TYT102" s="106"/>
      <c r="TYU102" s="106"/>
      <c r="TYV102" s="106"/>
      <c r="TYW102" s="106"/>
      <c r="TYX102" s="106"/>
      <c r="TYY102" s="106"/>
      <c r="TYZ102" s="106"/>
      <c r="TZA102" s="106"/>
      <c r="TZB102" s="106"/>
      <c r="TZC102" s="106"/>
      <c r="TZD102" s="106"/>
      <c r="TZE102" s="106"/>
      <c r="TZF102" s="106"/>
      <c r="TZG102" s="106"/>
      <c r="TZH102" s="106"/>
      <c r="TZI102" s="106"/>
      <c r="TZJ102" s="106"/>
      <c r="TZK102" s="106"/>
      <c r="TZL102" s="106"/>
      <c r="TZM102" s="106"/>
      <c r="TZN102" s="106"/>
      <c r="TZO102" s="106"/>
      <c r="TZP102" s="106"/>
      <c r="TZQ102" s="106"/>
      <c r="TZR102" s="106"/>
      <c r="TZS102" s="106"/>
      <c r="TZT102" s="106"/>
      <c r="TZU102" s="106"/>
      <c r="TZV102" s="106"/>
      <c r="TZW102" s="106"/>
      <c r="TZX102" s="106"/>
      <c r="TZY102" s="106"/>
      <c r="TZZ102" s="106"/>
      <c r="UAA102" s="106"/>
      <c r="UAB102" s="106"/>
      <c r="UAC102" s="106"/>
      <c r="UAD102" s="106"/>
      <c r="UAE102" s="106"/>
      <c r="UAF102" s="106"/>
      <c r="UAG102" s="106"/>
      <c r="UAH102" s="106"/>
      <c r="UAI102" s="106"/>
      <c r="UAJ102" s="106"/>
      <c r="UAK102" s="106"/>
      <c r="UAL102" s="106"/>
      <c r="UAM102" s="106"/>
      <c r="UAN102" s="106"/>
      <c r="UAO102" s="106"/>
      <c r="UAP102" s="106"/>
      <c r="UAQ102" s="106"/>
      <c r="UAR102" s="106"/>
      <c r="UAS102" s="106"/>
      <c r="UAT102" s="106"/>
      <c r="UAU102" s="106"/>
      <c r="UAV102" s="106"/>
      <c r="UAW102" s="106"/>
      <c r="UAX102" s="106"/>
      <c r="UAY102" s="106"/>
      <c r="UAZ102" s="106"/>
      <c r="UBA102" s="106"/>
      <c r="UBB102" s="106"/>
      <c r="UBC102" s="106"/>
      <c r="UBD102" s="106"/>
      <c r="UBE102" s="106"/>
      <c r="UBF102" s="106"/>
      <c r="UBG102" s="106"/>
      <c r="UBH102" s="106"/>
      <c r="UBI102" s="106"/>
      <c r="UBJ102" s="106"/>
      <c r="UBK102" s="106"/>
      <c r="UBL102" s="106"/>
      <c r="UBM102" s="106"/>
      <c r="UBN102" s="106"/>
      <c r="UBO102" s="106"/>
      <c r="UBP102" s="106"/>
      <c r="UBQ102" s="106"/>
      <c r="UBR102" s="106"/>
      <c r="UBS102" s="106"/>
      <c r="UBT102" s="106"/>
      <c r="UBU102" s="106"/>
      <c r="UBV102" s="106"/>
      <c r="UBW102" s="106"/>
      <c r="UBX102" s="106"/>
      <c r="UBY102" s="106"/>
      <c r="UBZ102" s="106"/>
      <c r="UCA102" s="106"/>
      <c r="UCB102" s="106"/>
      <c r="UCC102" s="106"/>
      <c r="UCD102" s="106"/>
      <c r="UCE102" s="106"/>
      <c r="UCF102" s="106"/>
      <c r="UCG102" s="106"/>
      <c r="UCH102" s="106"/>
      <c r="UCI102" s="106"/>
      <c r="UCJ102" s="106"/>
      <c r="UCK102" s="106"/>
      <c r="UCL102" s="106"/>
      <c r="UCM102" s="106"/>
      <c r="UCN102" s="106"/>
      <c r="UCO102" s="106"/>
      <c r="UCP102" s="106"/>
      <c r="UCQ102" s="106"/>
      <c r="UCR102" s="106"/>
      <c r="UCS102" s="106"/>
      <c r="UCT102" s="106"/>
      <c r="UCU102" s="106"/>
      <c r="UCV102" s="106"/>
      <c r="UCW102" s="106"/>
      <c r="UCX102" s="106"/>
      <c r="UCY102" s="106"/>
      <c r="UCZ102" s="106"/>
      <c r="UDA102" s="106"/>
      <c r="UDB102" s="106"/>
      <c r="UDC102" s="106"/>
      <c r="UDD102" s="106"/>
      <c r="UDE102" s="106"/>
      <c r="UDF102" s="106"/>
      <c r="UDG102" s="106"/>
      <c r="UDH102" s="106"/>
      <c r="UDI102" s="106"/>
      <c r="UDJ102" s="106"/>
      <c r="UDK102" s="106"/>
      <c r="UDL102" s="106"/>
      <c r="UDM102" s="106"/>
      <c r="UDN102" s="106"/>
      <c r="UDO102" s="106"/>
      <c r="UDP102" s="106"/>
      <c r="UDQ102" s="106"/>
      <c r="UDR102" s="106"/>
      <c r="UDS102" s="106"/>
      <c r="UDT102" s="106"/>
      <c r="UDU102" s="106"/>
      <c r="UDV102" s="106"/>
      <c r="UDW102" s="106"/>
      <c r="UDX102" s="106"/>
      <c r="UDY102" s="106"/>
      <c r="UDZ102" s="106"/>
      <c r="UEA102" s="106"/>
      <c r="UEB102" s="106"/>
      <c r="UEC102" s="106"/>
      <c r="UED102" s="106"/>
      <c r="UEE102" s="106"/>
      <c r="UEF102" s="106"/>
      <c r="UEG102" s="106"/>
      <c r="UEH102" s="106"/>
      <c r="UEI102" s="106"/>
      <c r="UEJ102" s="106"/>
      <c r="UEK102" s="106"/>
      <c r="UEL102" s="106"/>
      <c r="UEM102" s="106"/>
      <c r="UEN102" s="106"/>
      <c r="UEO102" s="106"/>
      <c r="UEP102" s="106"/>
      <c r="UEQ102" s="106"/>
      <c r="UER102" s="106"/>
      <c r="UES102" s="106"/>
      <c r="UET102" s="106"/>
      <c r="UEU102" s="106"/>
      <c r="UEV102" s="106"/>
      <c r="UEW102" s="106"/>
      <c r="UEX102" s="106"/>
      <c r="UEY102" s="106"/>
      <c r="UEZ102" s="106"/>
      <c r="UFA102" s="106"/>
      <c r="UFB102" s="106"/>
      <c r="UFC102" s="106"/>
      <c r="UFD102" s="106"/>
      <c r="UFE102" s="106"/>
      <c r="UFF102" s="106"/>
      <c r="UFG102" s="106"/>
      <c r="UFH102" s="106"/>
      <c r="UFI102" s="106"/>
      <c r="UFJ102" s="106"/>
      <c r="UFK102" s="106"/>
      <c r="UFL102" s="106"/>
      <c r="UFM102" s="106"/>
      <c r="UFN102" s="106"/>
      <c r="UFO102" s="106"/>
      <c r="UFP102" s="106"/>
      <c r="UFQ102" s="106"/>
      <c r="UFR102" s="106"/>
      <c r="UFS102" s="106"/>
      <c r="UFT102" s="106"/>
      <c r="UFU102" s="106"/>
      <c r="UFV102" s="106"/>
      <c r="UFW102" s="106"/>
      <c r="UFX102" s="106"/>
      <c r="UFY102" s="106"/>
      <c r="UFZ102" s="106"/>
      <c r="UGA102" s="106"/>
      <c r="UGB102" s="106"/>
      <c r="UGC102" s="106"/>
      <c r="UGD102" s="106"/>
      <c r="UGE102" s="106"/>
      <c r="UGF102" s="106"/>
      <c r="UGG102" s="106"/>
      <c r="UGH102" s="106"/>
      <c r="UGI102" s="106"/>
      <c r="UGJ102" s="106"/>
      <c r="UGK102" s="106"/>
      <c r="UGL102" s="106"/>
      <c r="UGM102" s="106"/>
      <c r="UGN102" s="106"/>
      <c r="UGO102" s="106"/>
      <c r="UGP102" s="106"/>
      <c r="UGQ102" s="106"/>
      <c r="UGR102" s="106"/>
      <c r="UGS102" s="106"/>
      <c r="UGT102" s="106"/>
      <c r="UGU102" s="106"/>
      <c r="UGV102" s="106"/>
      <c r="UGW102" s="106"/>
      <c r="UGX102" s="106"/>
      <c r="UGY102" s="106"/>
      <c r="UGZ102" s="106"/>
      <c r="UHA102" s="106"/>
      <c r="UHB102" s="106"/>
      <c r="UHC102" s="106"/>
      <c r="UHD102" s="106"/>
      <c r="UHE102" s="106"/>
      <c r="UHF102" s="106"/>
      <c r="UHG102" s="106"/>
      <c r="UHH102" s="106"/>
      <c r="UHI102" s="106"/>
      <c r="UHJ102" s="106"/>
      <c r="UHK102" s="106"/>
      <c r="UHL102" s="106"/>
      <c r="UHM102" s="106"/>
      <c r="UHN102" s="106"/>
      <c r="UHO102" s="106"/>
      <c r="UHP102" s="106"/>
      <c r="UHQ102" s="106"/>
      <c r="UHR102" s="106"/>
      <c r="UHS102" s="106"/>
      <c r="UHT102" s="106"/>
      <c r="UHU102" s="106"/>
      <c r="UHV102" s="106"/>
      <c r="UHW102" s="106"/>
      <c r="UHX102" s="106"/>
      <c r="UHY102" s="106"/>
      <c r="UHZ102" s="106"/>
      <c r="UIA102" s="106"/>
      <c r="UIB102" s="106"/>
      <c r="UIC102" s="106"/>
      <c r="UID102" s="106"/>
      <c r="UIE102" s="106"/>
      <c r="UIF102" s="106"/>
      <c r="UIG102" s="106"/>
      <c r="UIH102" s="106"/>
      <c r="UII102" s="106"/>
      <c r="UIJ102" s="106"/>
      <c r="UIK102" s="106"/>
      <c r="UIL102" s="106"/>
      <c r="UIM102" s="106"/>
      <c r="UIN102" s="106"/>
      <c r="UIO102" s="106"/>
      <c r="UIP102" s="106"/>
      <c r="UIQ102" s="106"/>
      <c r="UIR102" s="106"/>
      <c r="UIS102" s="106"/>
      <c r="UIT102" s="106"/>
      <c r="UIU102" s="106"/>
      <c r="UIV102" s="106"/>
      <c r="UIW102" s="106"/>
      <c r="UIX102" s="106"/>
      <c r="UIY102" s="106"/>
      <c r="UIZ102" s="106"/>
      <c r="UJA102" s="106"/>
      <c r="UJB102" s="106"/>
      <c r="UJC102" s="106"/>
      <c r="UJD102" s="106"/>
      <c r="UJE102" s="106"/>
      <c r="UJF102" s="106"/>
      <c r="UJG102" s="106"/>
      <c r="UJH102" s="106"/>
      <c r="UJI102" s="106"/>
      <c r="UJJ102" s="106"/>
      <c r="UJK102" s="106"/>
      <c r="UJL102" s="106"/>
      <c r="UJM102" s="106"/>
      <c r="UJN102" s="106"/>
      <c r="UJO102" s="106"/>
      <c r="UJP102" s="106"/>
      <c r="UJQ102" s="106"/>
      <c r="UJR102" s="106"/>
      <c r="UJS102" s="106"/>
      <c r="UJT102" s="106"/>
      <c r="UJU102" s="106"/>
      <c r="UJV102" s="106"/>
      <c r="UJW102" s="106"/>
      <c r="UJX102" s="106"/>
      <c r="UJY102" s="106"/>
      <c r="UJZ102" s="106"/>
      <c r="UKA102" s="106"/>
      <c r="UKB102" s="106"/>
      <c r="UKC102" s="106"/>
      <c r="UKD102" s="106"/>
      <c r="UKE102" s="106"/>
      <c r="UKF102" s="106"/>
      <c r="UKG102" s="106"/>
      <c r="UKH102" s="106"/>
      <c r="UKI102" s="106"/>
      <c r="UKJ102" s="106"/>
      <c r="UKK102" s="106"/>
      <c r="UKL102" s="106"/>
      <c r="UKM102" s="106"/>
      <c r="UKN102" s="106"/>
      <c r="UKO102" s="106"/>
      <c r="UKP102" s="106"/>
      <c r="UKQ102" s="106"/>
      <c r="UKR102" s="106"/>
      <c r="UKS102" s="106"/>
      <c r="UKT102" s="106"/>
      <c r="UKU102" s="106"/>
      <c r="UKV102" s="106"/>
      <c r="UKW102" s="106"/>
      <c r="UKX102" s="106"/>
      <c r="UKY102" s="106"/>
      <c r="UKZ102" s="106"/>
      <c r="ULA102" s="106"/>
      <c r="ULB102" s="106"/>
      <c r="ULC102" s="106"/>
      <c r="ULD102" s="106"/>
      <c r="ULE102" s="106"/>
      <c r="ULF102" s="106"/>
      <c r="ULG102" s="106"/>
      <c r="ULH102" s="106"/>
      <c r="ULI102" s="106"/>
      <c r="ULJ102" s="106"/>
      <c r="ULK102" s="106"/>
      <c r="ULL102" s="106"/>
      <c r="ULM102" s="106"/>
      <c r="ULN102" s="106"/>
      <c r="ULO102" s="106"/>
      <c r="ULP102" s="106"/>
      <c r="ULQ102" s="106"/>
      <c r="ULR102" s="106"/>
      <c r="ULS102" s="106"/>
      <c r="ULT102" s="106"/>
      <c r="ULU102" s="106"/>
      <c r="ULV102" s="106"/>
      <c r="ULW102" s="106"/>
      <c r="ULX102" s="106"/>
      <c r="ULY102" s="106"/>
      <c r="ULZ102" s="106"/>
      <c r="UMA102" s="106"/>
      <c r="UMB102" s="106"/>
      <c r="UMC102" s="106"/>
      <c r="UMD102" s="106"/>
      <c r="UME102" s="106"/>
      <c r="UMF102" s="106"/>
      <c r="UMG102" s="106"/>
      <c r="UMH102" s="106"/>
      <c r="UMI102" s="106"/>
      <c r="UMJ102" s="106"/>
      <c r="UMK102" s="106"/>
      <c r="UML102" s="106"/>
      <c r="UMM102" s="106"/>
      <c r="UMN102" s="106"/>
      <c r="UMO102" s="106"/>
      <c r="UMP102" s="106"/>
      <c r="UMQ102" s="106"/>
      <c r="UMR102" s="106"/>
      <c r="UMS102" s="106"/>
      <c r="UMT102" s="106"/>
      <c r="UMU102" s="106"/>
      <c r="UMV102" s="106"/>
      <c r="UMW102" s="106"/>
      <c r="UMX102" s="106"/>
      <c r="UMY102" s="106"/>
      <c r="UMZ102" s="106"/>
      <c r="UNA102" s="106"/>
      <c r="UNB102" s="106"/>
      <c r="UNC102" s="106"/>
      <c r="UND102" s="106"/>
      <c r="UNE102" s="106"/>
      <c r="UNF102" s="106"/>
      <c r="UNG102" s="106"/>
      <c r="UNH102" s="106"/>
      <c r="UNI102" s="106"/>
      <c r="UNJ102" s="106"/>
      <c r="UNK102" s="106"/>
      <c r="UNL102" s="106"/>
      <c r="UNM102" s="106"/>
      <c r="UNN102" s="106"/>
      <c r="UNO102" s="106"/>
      <c r="UNP102" s="106"/>
      <c r="UNQ102" s="106"/>
      <c r="UNR102" s="106"/>
      <c r="UNS102" s="106"/>
      <c r="UNT102" s="106"/>
      <c r="UNU102" s="106"/>
      <c r="UNV102" s="106"/>
      <c r="UNW102" s="106"/>
      <c r="UNX102" s="106"/>
      <c r="UNY102" s="106"/>
      <c r="UNZ102" s="106"/>
      <c r="UOA102" s="106"/>
      <c r="UOB102" s="106"/>
      <c r="UOC102" s="106"/>
      <c r="UOD102" s="106"/>
      <c r="UOE102" s="106"/>
      <c r="UOF102" s="106"/>
      <c r="UOG102" s="106"/>
      <c r="UOH102" s="106"/>
      <c r="UOI102" s="106"/>
      <c r="UOJ102" s="106"/>
      <c r="UOK102" s="106"/>
      <c r="UOL102" s="106"/>
      <c r="UOM102" s="106"/>
      <c r="UON102" s="106"/>
      <c r="UOO102" s="106"/>
      <c r="UOP102" s="106"/>
      <c r="UOQ102" s="106"/>
      <c r="UOR102" s="106"/>
      <c r="UOS102" s="106"/>
      <c r="UOT102" s="106"/>
      <c r="UOU102" s="106"/>
      <c r="UOV102" s="106"/>
      <c r="UOW102" s="106"/>
      <c r="UOX102" s="106"/>
      <c r="UOY102" s="106"/>
      <c r="UOZ102" s="106"/>
      <c r="UPA102" s="106"/>
      <c r="UPB102" s="106"/>
      <c r="UPC102" s="106"/>
      <c r="UPD102" s="106"/>
      <c r="UPE102" s="106"/>
      <c r="UPF102" s="106"/>
      <c r="UPG102" s="106"/>
      <c r="UPH102" s="106"/>
      <c r="UPI102" s="106"/>
      <c r="UPJ102" s="106"/>
      <c r="UPK102" s="106"/>
      <c r="UPL102" s="106"/>
      <c r="UPM102" s="106"/>
      <c r="UPN102" s="106"/>
      <c r="UPO102" s="106"/>
      <c r="UPP102" s="106"/>
      <c r="UPQ102" s="106"/>
      <c r="UPR102" s="106"/>
      <c r="UPS102" s="106"/>
      <c r="UPT102" s="106"/>
      <c r="UPU102" s="106"/>
      <c r="UPV102" s="106"/>
      <c r="UPW102" s="106"/>
      <c r="UPX102" s="106"/>
      <c r="UPY102" s="106"/>
      <c r="UPZ102" s="106"/>
      <c r="UQA102" s="106"/>
      <c r="UQB102" s="106"/>
      <c r="UQC102" s="106"/>
      <c r="UQD102" s="106"/>
      <c r="UQE102" s="106"/>
      <c r="UQF102" s="106"/>
      <c r="UQG102" s="106"/>
      <c r="UQH102" s="106"/>
      <c r="UQI102" s="106"/>
      <c r="UQJ102" s="106"/>
      <c r="UQK102" s="106"/>
      <c r="UQL102" s="106"/>
      <c r="UQM102" s="106"/>
      <c r="UQN102" s="106"/>
      <c r="UQO102" s="106"/>
      <c r="UQP102" s="106"/>
      <c r="UQQ102" s="106"/>
      <c r="UQR102" s="106"/>
      <c r="UQS102" s="106"/>
      <c r="UQT102" s="106"/>
      <c r="UQU102" s="106"/>
      <c r="UQV102" s="106"/>
      <c r="UQW102" s="106"/>
      <c r="UQX102" s="106"/>
      <c r="UQY102" s="106"/>
      <c r="UQZ102" s="106"/>
      <c r="URA102" s="106"/>
      <c r="URB102" s="106"/>
      <c r="URC102" s="106"/>
      <c r="URD102" s="106"/>
      <c r="URE102" s="106"/>
      <c r="URF102" s="106"/>
      <c r="URG102" s="106"/>
      <c r="URH102" s="106"/>
      <c r="URI102" s="106"/>
      <c r="URJ102" s="106"/>
      <c r="URK102" s="106"/>
      <c r="URL102" s="106"/>
      <c r="URM102" s="106"/>
      <c r="URN102" s="106"/>
      <c r="URO102" s="106"/>
      <c r="URP102" s="106"/>
      <c r="URQ102" s="106"/>
      <c r="URR102" s="106"/>
      <c r="URS102" s="106"/>
      <c r="URT102" s="106"/>
      <c r="URU102" s="106"/>
      <c r="URV102" s="106"/>
      <c r="URW102" s="106"/>
      <c r="URX102" s="106"/>
      <c r="URY102" s="106"/>
      <c r="URZ102" s="106"/>
      <c r="USA102" s="106"/>
      <c r="USB102" s="106"/>
      <c r="USC102" s="106"/>
      <c r="USD102" s="106"/>
      <c r="USE102" s="106"/>
      <c r="USF102" s="106"/>
      <c r="USG102" s="106"/>
      <c r="USH102" s="106"/>
      <c r="USI102" s="106"/>
      <c r="USJ102" s="106"/>
      <c r="USK102" s="106"/>
      <c r="USL102" s="106"/>
      <c r="USM102" s="106"/>
      <c r="USN102" s="106"/>
      <c r="USO102" s="106"/>
      <c r="USP102" s="106"/>
      <c r="USQ102" s="106"/>
      <c r="USR102" s="106"/>
      <c r="USS102" s="106"/>
      <c r="UST102" s="106"/>
      <c r="USU102" s="106"/>
      <c r="USV102" s="106"/>
      <c r="USW102" s="106"/>
      <c r="USX102" s="106"/>
      <c r="USY102" s="106"/>
      <c r="USZ102" s="106"/>
      <c r="UTA102" s="106"/>
      <c r="UTB102" s="106"/>
      <c r="UTC102" s="106"/>
      <c r="UTD102" s="106"/>
      <c r="UTE102" s="106"/>
      <c r="UTF102" s="106"/>
      <c r="UTG102" s="106"/>
      <c r="UTH102" s="106"/>
      <c r="UTI102" s="106"/>
      <c r="UTJ102" s="106"/>
      <c r="UTK102" s="106"/>
      <c r="UTL102" s="106"/>
      <c r="UTM102" s="106"/>
      <c r="UTN102" s="106"/>
      <c r="UTO102" s="106"/>
      <c r="UTP102" s="106"/>
      <c r="UTQ102" s="106"/>
      <c r="UTR102" s="106"/>
      <c r="UTS102" s="106"/>
      <c r="UTT102" s="106"/>
      <c r="UTU102" s="106"/>
      <c r="UTV102" s="106"/>
      <c r="UTW102" s="106"/>
      <c r="UTX102" s="106"/>
      <c r="UTY102" s="106"/>
      <c r="UTZ102" s="106"/>
      <c r="UUA102" s="106"/>
      <c r="UUB102" s="106"/>
      <c r="UUC102" s="106"/>
      <c r="UUD102" s="106"/>
      <c r="UUE102" s="106"/>
      <c r="UUF102" s="106"/>
      <c r="UUG102" s="106"/>
      <c r="UUH102" s="106"/>
      <c r="UUI102" s="106"/>
      <c r="UUJ102" s="106"/>
      <c r="UUK102" s="106"/>
      <c r="UUL102" s="106"/>
      <c r="UUM102" s="106"/>
      <c r="UUN102" s="106"/>
      <c r="UUO102" s="106"/>
      <c r="UUP102" s="106"/>
      <c r="UUQ102" s="106"/>
      <c r="UUR102" s="106"/>
      <c r="UUS102" s="106"/>
      <c r="UUT102" s="106"/>
      <c r="UUU102" s="106"/>
      <c r="UUV102" s="106"/>
      <c r="UUW102" s="106"/>
      <c r="UUX102" s="106"/>
      <c r="UUY102" s="106"/>
      <c r="UUZ102" s="106"/>
      <c r="UVA102" s="106"/>
      <c r="UVB102" s="106"/>
      <c r="UVC102" s="106"/>
      <c r="UVD102" s="106"/>
      <c r="UVE102" s="106"/>
      <c r="UVF102" s="106"/>
      <c r="UVG102" s="106"/>
      <c r="UVH102" s="106"/>
      <c r="UVI102" s="106"/>
      <c r="UVJ102" s="106"/>
      <c r="UVK102" s="106"/>
      <c r="UVL102" s="106"/>
      <c r="UVM102" s="106"/>
      <c r="UVN102" s="106"/>
      <c r="UVO102" s="106"/>
      <c r="UVP102" s="106"/>
      <c r="UVQ102" s="106"/>
      <c r="UVR102" s="106"/>
      <c r="UVS102" s="106"/>
      <c r="UVT102" s="106"/>
      <c r="UVU102" s="106"/>
      <c r="UVV102" s="106"/>
      <c r="UVW102" s="106"/>
      <c r="UVX102" s="106"/>
      <c r="UVY102" s="106"/>
      <c r="UVZ102" s="106"/>
      <c r="UWA102" s="106"/>
      <c r="UWB102" s="106"/>
      <c r="UWC102" s="106"/>
      <c r="UWD102" s="106"/>
      <c r="UWE102" s="106"/>
      <c r="UWF102" s="106"/>
      <c r="UWG102" s="106"/>
      <c r="UWH102" s="106"/>
      <c r="UWI102" s="106"/>
      <c r="UWJ102" s="106"/>
      <c r="UWK102" s="106"/>
      <c r="UWL102" s="106"/>
      <c r="UWM102" s="106"/>
      <c r="UWN102" s="106"/>
      <c r="UWO102" s="106"/>
      <c r="UWP102" s="106"/>
      <c r="UWQ102" s="106"/>
      <c r="UWR102" s="106"/>
      <c r="UWS102" s="106"/>
      <c r="UWT102" s="106"/>
      <c r="UWU102" s="106"/>
      <c r="UWV102" s="106"/>
      <c r="UWW102" s="106"/>
      <c r="UWX102" s="106"/>
      <c r="UWY102" s="106"/>
      <c r="UWZ102" s="106"/>
      <c r="UXA102" s="106"/>
      <c r="UXB102" s="106"/>
      <c r="UXC102" s="106"/>
      <c r="UXD102" s="106"/>
      <c r="UXE102" s="106"/>
      <c r="UXF102" s="106"/>
      <c r="UXG102" s="106"/>
      <c r="UXH102" s="106"/>
      <c r="UXI102" s="106"/>
      <c r="UXJ102" s="106"/>
      <c r="UXK102" s="106"/>
      <c r="UXL102" s="106"/>
      <c r="UXM102" s="106"/>
      <c r="UXN102" s="106"/>
      <c r="UXO102" s="106"/>
      <c r="UXP102" s="106"/>
      <c r="UXQ102" s="106"/>
      <c r="UXR102" s="106"/>
      <c r="UXS102" s="106"/>
      <c r="UXT102" s="106"/>
      <c r="UXU102" s="106"/>
      <c r="UXV102" s="106"/>
      <c r="UXW102" s="106"/>
      <c r="UXX102" s="106"/>
      <c r="UXY102" s="106"/>
      <c r="UXZ102" s="106"/>
      <c r="UYA102" s="106"/>
      <c r="UYB102" s="106"/>
      <c r="UYC102" s="106"/>
      <c r="UYD102" s="106"/>
      <c r="UYE102" s="106"/>
      <c r="UYF102" s="106"/>
      <c r="UYG102" s="106"/>
      <c r="UYH102" s="106"/>
      <c r="UYI102" s="106"/>
      <c r="UYJ102" s="106"/>
      <c r="UYK102" s="106"/>
      <c r="UYL102" s="106"/>
      <c r="UYM102" s="106"/>
      <c r="UYN102" s="106"/>
      <c r="UYO102" s="106"/>
      <c r="UYP102" s="106"/>
      <c r="UYQ102" s="106"/>
      <c r="UYR102" s="106"/>
      <c r="UYS102" s="106"/>
      <c r="UYT102" s="106"/>
      <c r="UYU102" s="106"/>
      <c r="UYV102" s="106"/>
      <c r="UYW102" s="106"/>
      <c r="UYX102" s="106"/>
      <c r="UYY102" s="106"/>
      <c r="UYZ102" s="106"/>
      <c r="UZA102" s="106"/>
      <c r="UZB102" s="106"/>
      <c r="UZC102" s="106"/>
      <c r="UZD102" s="106"/>
      <c r="UZE102" s="106"/>
      <c r="UZF102" s="106"/>
      <c r="UZG102" s="106"/>
      <c r="UZH102" s="106"/>
      <c r="UZI102" s="106"/>
      <c r="UZJ102" s="106"/>
      <c r="UZK102" s="106"/>
      <c r="UZL102" s="106"/>
      <c r="UZM102" s="106"/>
      <c r="UZN102" s="106"/>
      <c r="UZO102" s="106"/>
      <c r="UZP102" s="106"/>
      <c r="UZQ102" s="106"/>
      <c r="UZR102" s="106"/>
      <c r="UZS102" s="106"/>
      <c r="UZT102" s="106"/>
      <c r="UZU102" s="106"/>
      <c r="UZV102" s="106"/>
      <c r="UZW102" s="106"/>
      <c r="UZX102" s="106"/>
      <c r="UZY102" s="106"/>
      <c r="UZZ102" s="106"/>
      <c r="VAA102" s="106"/>
      <c r="VAB102" s="106"/>
      <c r="VAC102" s="106"/>
      <c r="VAD102" s="106"/>
      <c r="VAE102" s="106"/>
      <c r="VAF102" s="106"/>
      <c r="VAG102" s="106"/>
      <c r="VAH102" s="106"/>
      <c r="VAI102" s="106"/>
      <c r="VAJ102" s="106"/>
      <c r="VAK102" s="106"/>
      <c r="VAL102" s="106"/>
      <c r="VAM102" s="106"/>
      <c r="VAN102" s="106"/>
      <c r="VAO102" s="106"/>
      <c r="VAP102" s="106"/>
      <c r="VAQ102" s="106"/>
      <c r="VAR102" s="106"/>
      <c r="VAS102" s="106"/>
      <c r="VAT102" s="106"/>
      <c r="VAU102" s="106"/>
      <c r="VAV102" s="106"/>
      <c r="VAW102" s="106"/>
      <c r="VAX102" s="106"/>
      <c r="VAY102" s="106"/>
      <c r="VAZ102" s="106"/>
      <c r="VBA102" s="106"/>
      <c r="VBB102" s="106"/>
      <c r="VBC102" s="106"/>
      <c r="VBD102" s="106"/>
      <c r="VBE102" s="106"/>
      <c r="VBF102" s="106"/>
      <c r="VBG102" s="106"/>
      <c r="VBH102" s="106"/>
      <c r="VBI102" s="106"/>
      <c r="VBJ102" s="106"/>
      <c r="VBK102" s="106"/>
      <c r="VBL102" s="106"/>
      <c r="VBM102" s="106"/>
      <c r="VBN102" s="106"/>
      <c r="VBO102" s="106"/>
      <c r="VBP102" s="106"/>
      <c r="VBQ102" s="106"/>
      <c r="VBR102" s="106"/>
      <c r="VBS102" s="106"/>
      <c r="VBT102" s="106"/>
      <c r="VBU102" s="106"/>
      <c r="VBV102" s="106"/>
      <c r="VBW102" s="106"/>
      <c r="VBX102" s="106"/>
      <c r="VBY102" s="106"/>
      <c r="VBZ102" s="106"/>
      <c r="VCA102" s="106"/>
      <c r="VCB102" s="106"/>
      <c r="VCC102" s="106"/>
      <c r="VCD102" s="106"/>
      <c r="VCE102" s="106"/>
      <c r="VCF102" s="106"/>
      <c r="VCG102" s="106"/>
      <c r="VCH102" s="106"/>
      <c r="VCI102" s="106"/>
      <c r="VCJ102" s="106"/>
      <c r="VCK102" s="106"/>
      <c r="VCL102" s="106"/>
      <c r="VCM102" s="106"/>
      <c r="VCN102" s="106"/>
      <c r="VCO102" s="106"/>
      <c r="VCP102" s="106"/>
      <c r="VCQ102" s="106"/>
      <c r="VCR102" s="106"/>
      <c r="VCS102" s="106"/>
      <c r="VCT102" s="106"/>
      <c r="VCU102" s="106"/>
      <c r="VCV102" s="106"/>
      <c r="VCW102" s="106"/>
      <c r="VCX102" s="106"/>
      <c r="VCY102" s="106"/>
      <c r="VCZ102" s="106"/>
      <c r="VDA102" s="106"/>
      <c r="VDB102" s="106"/>
      <c r="VDC102" s="106"/>
      <c r="VDD102" s="106"/>
      <c r="VDE102" s="106"/>
      <c r="VDF102" s="106"/>
      <c r="VDG102" s="106"/>
      <c r="VDH102" s="106"/>
      <c r="VDI102" s="106"/>
      <c r="VDJ102" s="106"/>
      <c r="VDK102" s="106"/>
      <c r="VDL102" s="106"/>
      <c r="VDM102" s="106"/>
      <c r="VDN102" s="106"/>
      <c r="VDO102" s="106"/>
      <c r="VDP102" s="106"/>
      <c r="VDQ102" s="106"/>
      <c r="VDR102" s="106"/>
      <c r="VDS102" s="106"/>
      <c r="VDT102" s="106"/>
      <c r="VDU102" s="106"/>
      <c r="VDV102" s="106"/>
      <c r="VDW102" s="106"/>
      <c r="VDX102" s="106"/>
      <c r="VDY102" s="106"/>
      <c r="VDZ102" s="106"/>
      <c r="VEA102" s="106"/>
      <c r="VEB102" s="106"/>
      <c r="VEC102" s="106"/>
      <c r="VED102" s="106"/>
      <c r="VEE102" s="106"/>
      <c r="VEF102" s="106"/>
      <c r="VEG102" s="106"/>
      <c r="VEH102" s="106"/>
      <c r="VEI102" s="106"/>
      <c r="VEJ102" s="106"/>
      <c r="VEK102" s="106"/>
      <c r="VEL102" s="106"/>
      <c r="VEM102" s="106"/>
      <c r="VEN102" s="106"/>
      <c r="VEO102" s="106"/>
      <c r="VEP102" s="106"/>
      <c r="VEQ102" s="106"/>
      <c r="VER102" s="106"/>
      <c r="VES102" s="106"/>
      <c r="VET102" s="106"/>
      <c r="VEU102" s="106"/>
      <c r="VEV102" s="106"/>
      <c r="VEW102" s="106"/>
      <c r="VEX102" s="106"/>
      <c r="VEY102" s="106"/>
      <c r="VEZ102" s="106"/>
      <c r="VFA102" s="106"/>
      <c r="VFB102" s="106"/>
      <c r="VFC102" s="106"/>
      <c r="VFD102" s="106"/>
      <c r="VFE102" s="106"/>
      <c r="VFF102" s="106"/>
      <c r="VFG102" s="106"/>
      <c r="VFH102" s="106"/>
      <c r="VFI102" s="106"/>
      <c r="VFJ102" s="106"/>
      <c r="VFK102" s="106"/>
      <c r="VFL102" s="106"/>
      <c r="VFM102" s="106"/>
      <c r="VFN102" s="106"/>
      <c r="VFO102" s="106"/>
      <c r="VFP102" s="106"/>
      <c r="VFQ102" s="106"/>
      <c r="VFR102" s="106"/>
      <c r="VFS102" s="106"/>
      <c r="VFT102" s="106"/>
      <c r="VFU102" s="106"/>
      <c r="VFV102" s="106"/>
      <c r="VFW102" s="106"/>
      <c r="VFX102" s="106"/>
      <c r="VFY102" s="106"/>
      <c r="VFZ102" s="106"/>
      <c r="VGA102" s="106"/>
      <c r="VGB102" s="106"/>
      <c r="VGC102" s="106"/>
      <c r="VGD102" s="106"/>
      <c r="VGE102" s="106"/>
      <c r="VGF102" s="106"/>
      <c r="VGG102" s="106"/>
      <c r="VGH102" s="106"/>
      <c r="VGI102" s="106"/>
      <c r="VGJ102" s="106"/>
      <c r="VGK102" s="106"/>
      <c r="VGL102" s="106"/>
      <c r="VGM102" s="106"/>
      <c r="VGN102" s="106"/>
      <c r="VGO102" s="106"/>
      <c r="VGP102" s="106"/>
      <c r="VGQ102" s="106"/>
      <c r="VGR102" s="106"/>
      <c r="VGS102" s="106"/>
      <c r="VGT102" s="106"/>
      <c r="VGU102" s="106"/>
      <c r="VGV102" s="106"/>
      <c r="VGW102" s="106"/>
      <c r="VGX102" s="106"/>
      <c r="VGY102" s="106"/>
      <c r="VGZ102" s="106"/>
      <c r="VHA102" s="106"/>
      <c r="VHB102" s="106"/>
      <c r="VHC102" s="106"/>
      <c r="VHD102" s="106"/>
      <c r="VHE102" s="106"/>
      <c r="VHF102" s="106"/>
      <c r="VHG102" s="106"/>
      <c r="VHH102" s="106"/>
      <c r="VHI102" s="106"/>
      <c r="VHJ102" s="106"/>
      <c r="VHK102" s="106"/>
      <c r="VHL102" s="106"/>
      <c r="VHM102" s="106"/>
      <c r="VHN102" s="106"/>
      <c r="VHO102" s="106"/>
      <c r="VHP102" s="106"/>
      <c r="VHQ102" s="106"/>
      <c r="VHR102" s="106"/>
      <c r="VHS102" s="106"/>
      <c r="VHT102" s="106"/>
      <c r="VHU102" s="106"/>
      <c r="VHV102" s="106"/>
      <c r="VHW102" s="106"/>
      <c r="VHX102" s="106"/>
      <c r="VHY102" s="106"/>
      <c r="VHZ102" s="106"/>
      <c r="VIA102" s="106"/>
      <c r="VIB102" s="106"/>
      <c r="VIC102" s="106"/>
      <c r="VID102" s="106"/>
      <c r="VIE102" s="106"/>
      <c r="VIF102" s="106"/>
      <c r="VIG102" s="106"/>
      <c r="VIH102" s="106"/>
      <c r="VII102" s="106"/>
      <c r="VIJ102" s="106"/>
      <c r="VIK102" s="106"/>
      <c r="VIL102" s="106"/>
      <c r="VIM102" s="106"/>
      <c r="VIN102" s="106"/>
      <c r="VIO102" s="106"/>
      <c r="VIP102" s="106"/>
      <c r="VIQ102" s="106"/>
      <c r="VIR102" s="106"/>
      <c r="VIS102" s="106"/>
      <c r="VIT102" s="106"/>
      <c r="VIU102" s="106"/>
      <c r="VIV102" s="106"/>
      <c r="VIW102" s="106"/>
      <c r="VIX102" s="106"/>
      <c r="VIY102" s="106"/>
      <c r="VIZ102" s="106"/>
      <c r="VJA102" s="106"/>
      <c r="VJB102" s="106"/>
      <c r="VJC102" s="106"/>
      <c r="VJD102" s="106"/>
      <c r="VJE102" s="106"/>
      <c r="VJF102" s="106"/>
      <c r="VJG102" s="106"/>
      <c r="VJH102" s="106"/>
      <c r="VJI102" s="106"/>
      <c r="VJJ102" s="106"/>
      <c r="VJK102" s="106"/>
      <c r="VJL102" s="106"/>
      <c r="VJM102" s="106"/>
      <c r="VJN102" s="106"/>
      <c r="VJO102" s="106"/>
      <c r="VJP102" s="106"/>
      <c r="VJQ102" s="106"/>
      <c r="VJR102" s="106"/>
      <c r="VJS102" s="106"/>
      <c r="VJT102" s="106"/>
      <c r="VJU102" s="106"/>
      <c r="VJV102" s="106"/>
      <c r="VJW102" s="106"/>
      <c r="VJX102" s="106"/>
      <c r="VJY102" s="106"/>
      <c r="VJZ102" s="106"/>
      <c r="VKA102" s="106"/>
      <c r="VKB102" s="106"/>
      <c r="VKC102" s="106"/>
      <c r="VKD102" s="106"/>
      <c r="VKE102" s="106"/>
      <c r="VKF102" s="106"/>
      <c r="VKG102" s="106"/>
      <c r="VKH102" s="106"/>
      <c r="VKI102" s="106"/>
      <c r="VKJ102" s="106"/>
      <c r="VKK102" s="106"/>
      <c r="VKL102" s="106"/>
      <c r="VKM102" s="106"/>
      <c r="VKN102" s="106"/>
      <c r="VKO102" s="106"/>
      <c r="VKP102" s="106"/>
      <c r="VKQ102" s="106"/>
      <c r="VKR102" s="106"/>
      <c r="VKS102" s="106"/>
      <c r="VKT102" s="106"/>
      <c r="VKU102" s="106"/>
      <c r="VKV102" s="106"/>
      <c r="VKW102" s="106"/>
      <c r="VKX102" s="106"/>
      <c r="VKY102" s="106"/>
      <c r="VKZ102" s="106"/>
      <c r="VLA102" s="106"/>
      <c r="VLB102" s="106"/>
      <c r="VLC102" s="106"/>
      <c r="VLD102" s="106"/>
      <c r="VLE102" s="106"/>
      <c r="VLF102" s="106"/>
      <c r="VLG102" s="106"/>
      <c r="VLH102" s="106"/>
      <c r="VLI102" s="106"/>
      <c r="VLJ102" s="106"/>
      <c r="VLK102" s="106"/>
      <c r="VLL102" s="106"/>
      <c r="VLM102" s="106"/>
      <c r="VLN102" s="106"/>
      <c r="VLO102" s="106"/>
      <c r="VLP102" s="106"/>
      <c r="VLQ102" s="106"/>
      <c r="VLR102" s="106"/>
      <c r="VLS102" s="106"/>
      <c r="VLT102" s="106"/>
      <c r="VLU102" s="106"/>
      <c r="VLV102" s="106"/>
      <c r="VLW102" s="106"/>
      <c r="VLX102" s="106"/>
      <c r="VLY102" s="106"/>
      <c r="VLZ102" s="106"/>
      <c r="VMA102" s="106"/>
      <c r="VMB102" s="106"/>
      <c r="VMC102" s="106"/>
      <c r="VMD102" s="106"/>
      <c r="VME102" s="106"/>
      <c r="VMF102" s="106"/>
      <c r="VMG102" s="106"/>
      <c r="VMH102" s="106"/>
      <c r="VMI102" s="106"/>
      <c r="VMJ102" s="106"/>
      <c r="VMK102" s="106"/>
      <c r="VML102" s="106"/>
      <c r="VMM102" s="106"/>
      <c r="VMN102" s="106"/>
      <c r="VMO102" s="106"/>
      <c r="VMP102" s="106"/>
      <c r="VMQ102" s="106"/>
      <c r="VMR102" s="106"/>
      <c r="VMS102" s="106"/>
      <c r="VMT102" s="106"/>
      <c r="VMU102" s="106"/>
      <c r="VMV102" s="106"/>
      <c r="VMW102" s="106"/>
      <c r="VMX102" s="106"/>
      <c r="VMY102" s="106"/>
      <c r="VMZ102" s="106"/>
      <c r="VNA102" s="106"/>
      <c r="VNB102" s="106"/>
      <c r="VNC102" s="106"/>
      <c r="VND102" s="106"/>
      <c r="VNE102" s="106"/>
      <c r="VNF102" s="106"/>
      <c r="VNG102" s="106"/>
      <c r="VNH102" s="106"/>
      <c r="VNI102" s="106"/>
      <c r="VNJ102" s="106"/>
      <c r="VNK102" s="106"/>
      <c r="VNL102" s="106"/>
      <c r="VNM102" s="106"/>
      <c r="VNN102" s="106"/>
      <c r="VNO102" s="106"/>
      <c r="VNP102" s="106"/>
      <c r="VNQ102" s="106"/>
      <c r="VNR102" s="106"/>
      <c r="VNS102" s="106"/>
      <c r="VNT102" s="106"/>
      <c r="VNU102" s="106"/>
      <c r="VNV102" s="106"/>
      <c r="VNW102" s="106"/>
      <c r="VNX102" s="106"/>
      <c r="VNY102" s="106"/>
      <c r="VNZ102" s="106"/>
      <c r="VOA102" s="106"/>
      <c r="VOB102" s="106"/>
      <c r="VOC102" s="106"/>
      <c r="VOD102" s="106"/>
      <c r="VOE102" s="106"/>
      <c r="VOF102" s="106"/>
      <c r="VOG102" s="106"/>
      <c r="VOH102" s="106"/>
      <c r="VOI102" s="106"/>
      <c r="VOJ102" s="106"/>
      <c r="VOK102" s="106"/>
      <c r="VOL102" s="106"/>
      <c r="VOM102" s="106"/>
      <c r="VON102" s="106"/>
      <c r="VOO102" s="106"/>
      <c r="VOP102" s="106"/>
      <c r="VOQ102" s="106"/>
      <c r="VOR102" s="106"/>
      <c r="VOS102" s="106"/>
      <c r="VOT102" s="106"/>
      <c r="VOU102" s="106"/>
      <c r="VOV102" s="106"/>
      <c r="VOW102" s="106"/>
      <c r="VOX102" s="106"/>
      <c r="VOY102" s="106"/>
      <c r="VOZ102" s="106"/>
      <c r="VPA102" s="106"/>
      <c r="VPB102" s="106"/>
      <c r="VPC102" s="106"/>
      <c r="VPD102" s="106"/>
      <c r="VPE102" s="106"/>
      <c r="VPF102" s="106"/>
      <c r="VPG102" s="106"/>
      <c r="VPH102" s="106"/>
      <c r="VPI102" s="106"/>
      <c r="VPJ102" s="106"/>
      <c r="VPK102" s="106"/>
      <c r="VPL102" s="106"/>
      <c r="VPM102" s="106"/>
      <c r="VPN102" s="106"/>
      <c r="VPO102" s="106"/>
      <c r="VPP102" s="106"/>
      <c r="VPQ102" s="106"/>
      <c r="VPR102" s="106"/>
      <c r="VPS102" s="106"/>
      <c r="VPT102" s="106"/>
      <c r="VPU102" s="106"/>
      <c r="VPV102" s="106"/>
      <c r="VPW102" s="106"/>
      <c r="VPX102" s="106"/>
      <c r="VPY102" s="106"/>
      <c r="VPZ102" s="106"/>
      <c r="VQA102" s="106"/>
      <c r="VQB102" s="106"/>
      <c r="VQC102" s="106"/>
      <c r="VQD102" s="106"/>
      <c r="VQE102" s="106"/>
      <c r="VQF102" s="106"/>
      <c r="VQG102" s="106"/>
      <c r="VQH102" s="106"/>
      <c r="VQI102" s="106"/>
      <c r="VQJ102" s="106"/>
      <c r="VQK102" s="106"/>
      <c r="VQL102" s="106"/>
      <c r="VQM102" s="106"/>
      <c r="VQN102" s="106"/>
      <c r="VQO102" s="106"/>
      <c r="VQP102" s="106"/>
      <c r="VQQ102" s="106"/>
      <c r="VQR102" s="106"/>
      <c r="VQS102" s="106"/>
      <c r="VQT102" s="106"/>
      <c r="VQU102" s="106"/>
      <c r="VQV102" s="106"/>
      <c r="VQW102" s="106"/>
      <c r="VQX102" s="106"/>
      <c r="VQY102" s="106"/>
      <c r="VQZ102" s="106"/>
      <c r="VRA102" s="106"/>
      <c r="VRB102" s="106"/>
      <c r="VRC102" s="106"/>
      <c r="VRD102" s="106"/>
      <c r="VRE102" s="106"/>
      <c r="VRF102" s="106"/>
      <c r="VRG102" s="106"/>
      <c r="VRH102" s="106"/>
      <c r="VRI102" s="106"/>
      <c r="VRJ102" s="106"/>
      <c r="VRK102" s="106"/>
      <c r="VRL102" s="106"/>
      <c r="VRM102" s="106"/>
      <c r="VRN102" s="106"/>
      <c r="VRO102" s="106"/>
      <c r="VRP102" s="106"/>
      <c r="VRQ102" s="106"/>
      <c r="VRR102" s="106"/>
      <c r="VRS102" s="106"/>
      <c r="VRT102" s="106"/>
      <c r="VRU102" s="106"/>
      <c r="VRV102" s="106"/>
      <c r="VRW102" s="106"/>
      <c r="VRX102" s="106"/>
      <c r="VRY102" s="106"/>
      <c r="VRZ102" s="106"/>
      <c r="VSA102" s="106"/>
      <c r="VSB102" s="106"/>
      <c r="VSC102" s="106"/>
      <c r="VSD102" s="106"/>
      <c r="VSE102" s="106"/>
      <c r="VSF102" s="106"/>
      <c r="VSG102" s="106"/>
      <c r="VSH102" s="106"/>
      <c r="VSI102" s="106"/>
      <c r="VSJ102" s="106"/>
      <c r="VSK102" s="106"/>
      <c r="VSL102" s="106"/>
      <c r="VSM102" s="106"/>
      <c r="VSN102" s="106"/>
      <c r="VSO102" s="106"/>
      <c r="VSP102" s="106"/>
      <c r="VSQ102" s="106"/>
      <c r="VSR102" s="106"/>
      <c r="VSS102" s="106"/>
      <c r="VST102" s="106"/>
      <c r="VSU102" s="106"/>
      <c r="VSV102" s="106"/>
      <c r="VSW102" s="106"/>
      <c r="VSX102" s="106"/>
      <c r="VSY102" s="106"/>
      <c r="VSZ102" s="106"/>
      <c r="VTA102" s="106"/>
      <c r="VTB102" s="106"/>
      <c r="VTC102" s="106"/>
      <c r="VTD102" s="106"/>
      <c r="VTE102" s="106"/>
      <c r="VTF102" s="106"/>
      <c r="VTG102" s="106"/>
      <c r="VTH102" s="106"/>
      <c r="VTI102" s="106"/>
      <c r="VTJ102" s="106"/>
      <c r="VTK102" s="106"/>
      <c r="VTL102" s="106"/>
      <c r="VTM102" s="106"/>
      <c r="VTN102" s="106"/>
      <c r="VTO102" s="106"/>
      <c r="VTP102" s="106"/>
      <c r="VTQ102" s="106"/>
      <c r="VTR102" s="106"/>
      <c r="VTS102" s="106"/>
      <c r="VTT102" s="106"/>
      <c r="VTU102" s="106"/>
      <c r="VTV102" s="106"/>
      <c r="VTW102" s="106"/>
      <c r="VTX102" s="106"/>
      <c r="VTY102" s="106"/>
      <c r="VTZ102" s="106"/>
      <c r="VUA102" s="106"/>
      <c r="VUB102" s="106"/>
      <c r="VUC102" s="106"/>
      <c r="VUD102" s="106"/>
      <c r="VUE102" s="106"/>
      <c r="VUF102" s="106"/>
      <c r="VUG102" s="106"/>
      <c r="VUH102" s="106"/>
      <c r="VUI102" s="106"/>
      <c r="VUJ102" s="106"/>
      <c r="VUK102" s="106"/>
      <c r="VUL102" s="106"/>
      <c r="VUM102" s="106"/>
      <c r="VUN102" s="106"/>
      <c r="VUO102" s="106"/>
      <c r="VUP102" s="106"/>
      <c r="VUQ102" s="106"/>
      <c r="VUR102" s="106"/>
      <c r="VUS102" s="106"/>
      <c r="VUT102" s="106"/>
      <c r="VUU102" s="106"/>
      <c r="VUV102" s="106"/>
      <c r="VUW102" s="106"/>
      <c r="VUX102" s="106"/>
      <c r="VUY102" s="106"/>
      <c r="VUZ102" s="106"/>
      <c r="VVA102" s="106"/>
      <c r="VVB102" s="106"/>
      <c r="VVC102" s="106"/>
      <c r="VVD102" s="106"/>
      <c r="VVE102" s="106"/>
      <c r="VVF102" s="106"/>
      <c r="VVG102" s="106"/>
      <c r="VVH102" s="106"/>
      <c r="VVI102" s="106"/>
      <c r="VVJ102" s="106"/>
      <c r="VVK102" s="106"/>
      <c r="VVL102" s="106"/>
      <c r="VVM102" s="106"/>
      <c r="VVN102" s="106"/>
      <c r="VVO102" s="106"/>
      <c r="VVP102" s="106"/>
      <c r="VVQ102" s="106"/>
      <c r="VVR102" s="106"/>
      <c r="VVS102" s="106"/>
      <c r="VVT102" s="106"/>
      <c r="VVU102" s="106"/>
      <c r="VVV102" s="106"/>
      <c r="VVW102" s="106"/>
      <c r="VVX102" s="106"/>
      <c r="VVY102" s="106"/>
      <c r="VVZ102" s="106"/>
      <c r="VWA102" s="106"/>
      <c r="VWB102" s="106"/>
      <c r="VWC102" s="106"/>
      <c r="VWD102" s="106"/>
      <c r="VWE102" s="106"/>
      <c r="VWF102" s="106"/>
      <c r="VWG102" s="106"/>
      <c r="VWH102" s="106"/>
      <c r="VWI102" s="106"/>
      <c r="VWJ102" s="106"/>
      <c r="VWK102" s="106"/>
      <c r="VWL102" s="106"/>
      <c r="VWM102" s="106"/>
      <c r="VWN102" s="106"/>
      <c r="VWO102" s="106"/>
      <c r="VWP102" s="106"/>
      <c r="VWQ102" s="106"/>
      <c r="VWR102" s="106"/>
      <c r="VWS102" s="106"/>
      <c r="VWT102" s="106"/>
      <c r="VWU102" s="106"/>
      <c r="VWV102" s="106"/>
      <c r="VWW102" s="106"/>
      <c r="VWX102" s="106"/>
      <c r="VWY102" s="106"/>
      <c r="VWZ102" s="106"/>
      <c r="VXA102" s="106"/>
      <c r="VXB102" s="106"/>
      <c r="VXC102" s="106"/>
      <c r="VXD102" s="106"/>
      <c r="VXE102" s="106"/>
      <c r="VXF102" s="106"/>
      <c r="VXG102" s="106"/>
      <c r="VXH102" s="106"/>
      <c r="VXI102" s="106"/>
      <c r="VXJ102" s="106"/>
      <c r="VXK102" s="106"/>
      <c r="VXL102" s="106"/>
      <c r="VXM102" s="106"/>
      <c r="VXN102" s="106"/>
      <c r="VXO102" s="106"/>
      <c r="VXP102" s="106"/>
      <c r="VXQ102" s="106"/>
      <c r="VXR102" s="106"/>
      <c r="VXS102" s="106"/>
      <c r="VXT102" s="106"/>
      <c r="VXU102" s="106"/>
      <c r="VXV102" s="106"/>
      <c r="VXW102" s="106"/>
      <c r="VXX102" s="106"/>
      <c r="VXY102" s="106"/>
      <c r="VXZ102" s="106"/>
      <c r="VYA102" s="106"/>
      <c r="VYB102" s="106"/>
      <c r="VYC102" s="106"/>
      <c r="VYD102" s="106"/>
      <c r="VYE102" s="106"/>
      <c r="VYF102" s="106"/>
      <c r="VYG102" s="106"/>
      <c r="VYH102" s="106"/>
      <c r="VYI102" s="106"/>
      <c r="VYJ102" s="106"/>
      <c r="VYK102" s="106"/>
      <c r="VYL102" s="106"/>
      <c r="VYM102" s="106"/>
      <c r="VYN102" s="106"/>
      <c r="VYO102" s="106"/>
      <c r="VYP102" s="106"/>
      <c r="VYQ102" s="106"/>
      <c r="VYR102" s="106"/>
      <c r="VYS102" s="106"/>
      <c r="VYT102" s="106"/>
      <c r="VYU102" s="106"/>
      <c r="VYV102" s="106"/>
      <c r="VYW102" s="106"/>
      <c r="VYX102" s="106"/>
      <c r="VYY102" s="106"/>
      <c r="VYZ102" s="106"/>
      <c r="VZA102" s="106"/>
      <c r="VZB102" s="106"/>
      <c r="VZC102" s="106"/>
      <c r="VZD102" s="106"/>
      <c r="VZE102" s="106"/>
      <c r="VZF102" s="106"/>
      <c r="VZG102" s="106"/>
      <c r="VZH102" s="106"/>
      <c r="VZI102" s="106"/>
      <c r="VZJ102" s="106"/>
      <c r="VZK102" s="106"/>
      <c r="VZL102" s="106"/>
      <c r="VZM102" s="106"/>
      <c r="VZN102" s="106"/>
      <c r="VZO102" s="106"/>
      <c r="VZP102" s="106"/>
      <c r="VZQ102" s="106"/>
      <c r="VZR102" s="106"/>
      <c r="VZS102" s="106"/>
      <c r="VZT102" s="106"/>
      <c r="VZU102" s="106"/>
      <c r="VZV102" s="106"/>
      <c r="VZW102" s="106"/>
      <c r="VZX102" s="106"/>
      <c r="VZY102" s="106"/>
      <c r="VZZ102" s="106"/>
      <c r="WAA102" s="106"/>
      <c r="WAB102" s="106"/>
      <c r="WAC102" s="106"/>
      <c r="WAD102" s="106"/>
      <c r="WAE102" s="106"/>
      <c r="WAF102" s="106"/>
      <c r="WAG102" s="106"/>
      <c r="WAH102" s="106"/>
      <c r="WAI102" s="106"/>
      <c r="WAJ102" s="106"/>
      <c r="WAK102" s="106"/>
      <c r="WAL102" s="106"/>
      <c r="WAM102" s="106"/>
      <c r="WAN102" s="106"/>
      <c r="WAO102" s="106"/>
      <c r="WAP102" s="106"/>
      <c r="WAQ102" s="106"/>
      <c r="WAR102" s="106"/>
      <c r="WAS102" s="106"/>
      <c r="WAT102" s="106"/>
      <c r="WAU102" s="106"/>
      <c r="WAV102" s="106"/>
      <c r="WAW102" s="106"/>
      <c r="WAX102" s="106"/>
      <c r="WAY102" s="106"/>
      <c r="WAZ102" s="106"/>
      <c r="WBA102" s="106"/>
      <c r="WBB102" s="106"/>
      <c r="WBC102" s="106"/>
      <c r="WBD102" s="106"/>
      <c r="WBE102" s="106"/>
      <c r="WBF102" s="106"/>
      <c r="WBG102" s="106"/>
      <c r="WBH102" s="106"/>
      <c r="WBI102" s="106"/>
      <c r="WBJ102" s="106"/>
      <c r="WBK102" s="106"/>
      <c r="WBL102" s="106"/>
      <c r="WBM102" s="106"/>
      <c r="WBN102" s="106"/>
      <c r="WBO102" s="106"/>
      <c r="WBP102" s="106"/>
      <c r="WBQ102" s="106"/>
      <c r="WBR102" s="106"/>
      <c r="WBS102" s="106"/>
      <c r="WBT102" s="106"/>
      <c r="WBU102" s="106"/>
      <c r="WBV102" s="106"/>
      <c r="WBW102" s="106"/>
      <c r="WBX102" s="106"/>
      <c r="WBY102" s="106"/>
      <c r="WBZ102" s="106"/>
      <c r="WCA102" s="106"/>
      <c r="WCB102" s="106"/>
      <c r="WCC102" s="106"/>
      <c r="WCD102" s="106"/>
      <c r="WCE102" s="106"/>
      <c r="WCF102" s="106"/>
      <c r="WCG102" s="106"/>
      <c r="WCH102" s="106"/>
      <c r="WCI102" s="106"/>
      <c r="WCJ102" s="106"/>
      <c r="WCK102" s="106"/>
      <c r="WCL102" s="106"/>
      <c r="WCM102" s="106"/>
      <c r="WCN102" s="106"/>
      <c r="WCO102" s="106"/>
      <c r="WCP102" s="106"/>
      <c r="WCQ102" s="106"/>
      <c r="WCR102" s="106"/>
      <c r="WCS102" s="106"/>
      <c r="WCT102" s="106"/>
      <c r="WCU102" s="106"/>
      <c r="WCV102" s="106"/>
      <c r="WCW102" s="106"/>
      <c r="WCX102" s="106"/>
      <c r="WCY102" s="106"/>
      <c r="WCZ102" s="106"/>
      <c r="WDA102" s="106"/>
      <c r="WDB102" s="106"/>
      <c r="WDC102" s="106"/>
      <c r="WDD102" s="106"/>
      <c r="WDE102" s="106"/>
      <c r="WDF102" s="106"/>
      <c r="WDG102" s="106"/>
      <c r="WDH102" s="106"/>
      <c r="WDI102" s="106"/>
      <c r="WDJ102" s="106"/>
      <c r="WDK102" s="106"/>
      <c r="WDL102" s="106"/>
      <c r="WDM102" s="106"/>
      <c r="WDN102" s="106"/>
      <c r="WDO102" s="106"/>
      <c r="WDP102" s="106"/>
      <c r="WDQ102" s="106"/>
      <c r="WDR102" s="106"/>
      <c r="WDS102" s="106"/>
      <c r="WDT102" s="106"/>
      <c r="WDU102" s="106"/>
      <c r="WDV102" s="106"/>
      <c r="WDW102" s="106"/>
      <c r="WDX102" s="106"/>
      <c r="WDY102" s="106"/>
      <c r="WDZ102" s="106"/>
      <c r="WEA102" s="106"/>
      <c r="WEB102" s="106"/>
      <c r="WEC102" s="106"/>
      <c r="WED102" s="106"/>
      <c r="WEE102" s="106"/>
      <c r="WEF102" s="106"/>
      <c r="WEG102" s="106"/>
      <c r="WEH102" s="106"/>
      <c r="WEI102" s="106"/>
      <c r="WEJ102" s="106"/>
      <c r="WEK102" s="106"/>
      <c r="WEL102" s="106"/>
      <c r="WEM102" s="106"/>
      <c r="WEN102" s="106"/>
      <c r="WEO102" s="106"/>
      <c r="WEP102" s="106"/>
      <c r="WEQ102" s="106"/>
      <c r="WER102" s="106"/>
      <c r="WES102" s="106"/>
      <c r="WET102" s="106"/>
      <c r="WEU102" s="106"/>
      <c r="WEV102" s="106"/>
      <c r="WEW102" s="106"/>
      <c r="WEX102" s="106"/>
      <c r="WEY102" s="106"/>
      <c r="WEZ102" s="106"/>
      <c r="WFA102" s="106"/>
      <c r="WFB102" s="106"/>
      <c r="WFC102" s="106"/>
      <c r="WFD102" s="106"/>
      <c r="WFE102" s="106"/>
      <c r="WFF102" s="106"/>
      <c r="WFG102" s="106"/>
      <c r="WFH102" s="106"/>
      <c r="WFI102" s="106"/>
      <c r="WFJ102" s="106"/>
      <c r="WFK102" s="106"/>
      <c r="WFL102" s="106"/>
      <c r="WFM102" s="106"/>
      <c r="WFN102" s="106"/>
      <c r="WFO102" s="106"/>
      <c r="WFP102" s="106"/>
      <c r="WFQ102" s="106"/>
      <c r="WFR102" s="106"/>
      <c r="WFS102" s="106"/>
      <c r="WFT102" s="106"/>
      <c r="WFU102" s="106"/>
      <c r="WFV102" s="106"/>
      <c r="WFW102" s="106"/>
      <c r="WFX102" s="106"/>
      <c r="WFY102" s="106"/>
      <c r="WFZ102" s="106"/>
      <c r="WGA102" s="106"/>
      <c r="WGB102" s="106"/>
      <c r="WGC102" s="106"/>
      <c r="WGD102" s="106"/>
      <c r="WGE102" s="106"/>
      <c r="WGF102" s="106"/>
      <c r="WGG102" s="106"/>
      <c r="WGH102" s="106"/>
      <c r="WGI102" s="106"/>
      <c r="WGJ102" s="106"/>
      <c r="WGK102" s="106"/>
      <c r="WGL102" s="106"/>
      <c r="WGM102" s="106"/>
      <c r="WGN102" s="106"/>
      <c r="WGO102" s="106"/>
      <c r="WGP102" s="106"/>
      <c r="WGQ102" s="106"/>
      <c r="WGR102" s="106"/>
      <c r="WGS102" s="106"/>
      <c r="WGT102" s="106"/>
      <c r="WGU102" s="106"/>
      <c r="WGV102" s="106"/>
      <c r="WGW102" s="106"/>
      <c r="WGX102" s="106"/>
      <c r="WGY102" s="106"/>
      <c r="WGZ102" s="106"/>
      <c r="WHA102" s="106"/>
      <c r="WHB102" s="106"/>
      <c r="WHC102" s="106"/>
      <c r="WHD102" s="106"/>
      <c r="WHE102" s="106"/>
      <c r="WHF102" s="106"/>
      <c r="WHG102" s="106"/>
      <c r="WHH102" s="106"/>
      <c r="WHI102" s="106"/>
      <c r="WHJ102" s="106"/>
      <c r="WHK102" s="106"/>
      <c r="WHL102" s="106"/>
      <c r="WHM102" s="106"/>
      <c r="WHN102" s="106"/>
      <c r="WHO102" s="106"/>
      <c r="WHP102" s="106"/>
      <c r="WHQ102" s="106"/>
      <c r="WHR102" s="106"/>
      <c r="WHS102" s="106"/>
      <c r="WHT102" s="106"/>
      <c r="WHU102" s="106"/>
      <c r="WHV102" s="106"/>
      <c r="WHW102" s="106"/>
      <c r="WHX102" s="106"/>
      <c r="WHY102" s="106"/>
      <c r="WHZ102" s="106"/>
      <c r="WIA102" s="106"/>
      <c r="WIB102" s="106"/>
      <c r="WIC102" s="106"/>
      <c r="WID102" s="106"/>
      <c r="WIE102" s="106"/>
      <c r="WIF102" s="106"/>
      <c r="WIG102" s="106"/>
      <c r="WIH102" s="106"/>
      <c r="WII102" s="106"/>
      <c r="WIJ102" s="106"/>
      <c r="WIK102" s="106"/>
      <c r="WIL102" s="106"/>
      <c r="WIM102" s="106"/>
      <c r="WIN102" s="106"/>
      <c r="WIO102" s="106"/>
      <c r="WIP102" s="106"/>
      <c r="WIQ102" s="106"/>
      <c r="WIR102" s="106"/>
      <c r="WIS102" s="106"/>
      <c r="WIT102" s="106"/>
      <c r="WIU102" s="106"/>
      <c r="WIV102" s="106"/>
      <c r="WIW102" s="106"/>
      <c r="WIX102" s="106"/>
      <c r="WIY102" s="106"/>
      <c r="WIZ102" s="106"/>
      <c r="WJA102" s="106"/>
      <c r="WJB102" s="106"/>
      <c r="WJC102" s="106"/>
      <c r="WJD102" s="106"/>
      <c r="WJE102" s="106"/>
      <c r="WJF102" s="106"/>
      <c r="WJG102" s="106"/>
      <c r="WJH102" s="106"/>
      <c r="WJI102" s="106"/>
      <c r="WJJ102" s="106"/>
      <c r="WJK102" s="106"/>
      <c r="WJL102" s="106"/>
      <c r="WJM102" s="106"/>
      <c r="WJN102" s="106"/>
      <c r="WJO102" s="106"/>
      <c r="WJP102" s="106"/>
      <c r="WJQ102" s="106"/>
      <c r="WJR102" s="106"/>
      <c r="WJS102" s="106"/>
      <c r="WJT102" s="106"/>
      <c r="WJU102" s="106"/>
      <c r="WJV102" s="106"/>
      <c r="WJW102" s="106"/>
      <c r="WJX102" s="106"/>
      <c r="WJY102" s="106"/>
      <c r="WJZ102" s="106"/>
      <c r="WKA102" s="106"/>
      <c r="WKB102" s="106"/>
      <c r="WKC102" s="106"/>
      <c r="WKD102" s="106"/>
      <c r="WKE102" s="106"/>
      <c r="WKF102" s="106"/>
      <c r="WKG102" s="106"/>
      <c r="WKH102" s="106"/>
      <c r="WKI102" s="106"/>
      <c r="WKJ102" s="106"/>
      <c r="WKK102" s="106"/>
      <c r="WKL102" s="106"/>
      <c r="WKM102" s="106"/>
      <c r="WKN102" s="106"/>
      <c r="WKO102" s="106"/>
      <c r="WKP102" s="106"/>
      <c r="WKQ102" s="106"/>
      <c r="WKR102" s="106"/>
      <c r="WKS102" s="106"/>
      <c r="WKT102" s="106"/>
      <c r="WKU102" s="106"/>
      <c r="WKV102" s="106"/>
      <c r="WKW102" s="106"/>
      <c r="WKX102" s="106"/>
      <c r="WKY102" s="106"/>
      <c r="WKZ102" s="106"/>
      <c r="WLA102" s="106"/>
      <c r="WLB102" s="106"/>
      <c r="WLC102" s="106"/>
      <c r="WLD102" s="106"/>
      <c r="WLE102" s="106"/>
      <c r="WLF102" s="106"/>
      <c r="WLG102" s="106"/>
      <c r="WLH102" s="106"/>
      <c r="WLI102" s="106"/>
      <c r="WLJ102" s="106"/>
      <c r="WLK102" s="106"/>
      <c r="WLL102" s="106"/>
      <c r="WLM102" s="106"/>
      <c r="WLN102" s="106"/>
      <c r="WLO102" s="106"/>
      <c r="WLP102" s="106"/>
      <c r="WLQ102" s="106"/>
      <c r="WLR102" s="106"/>
      <c r="WLS102" s="106"/>
      <c r="WLT102" s="106"/>
      <c r="WLU102" s="106"/>
      <c r="WLV102" s="106"/>
      <c r="WLW102" s="106"/>
      <c r="WLX102" s="106"/>
      <c r="WLY102" s="106"/>
      <c r="WLZ102" s="106"/>
      <c r="WMA102" s="106"/>
      <c r="WMB102" s="106"/>
      <c r="WMC102" s="106"/>
      <c r="WMD102" s="106"/>
      <c r="WME102" s="106"/>
      <c r="WMF102" s="106"/>
      <c r="WMG102" s="106"/>
      <c r="WMH102" s="106"/>
      <c r="WMI102" s="106"/>
      <c r="WMJ102" s="106"/>
      <c r="WMK102" s="106"/>
      <c r="WML102" s="106"/>
      <c r="WMM102" s="106"/>
      <c r="WMN102" s="106"/>
      <c r="WMO102" s="106"/>
      <c r="WMP102" s="106"/>
      <c r="WMQ102" s="106"/>
      <c r="WMR102" s="106"/>
      <c r="WMS102" s="106"/>
      <c r="WMT102" s="106"/>
      <c r="WMU102" s="106"/>
      <c r="WMV102" s="106"/>
      <c r="WMW102" s="106"/>
      <c r="WMX102" s="106"/>
      <c r="WMY102" s="106"/>
      <c r="WMZ102" s="106"/>
      <c r="WNA102" s="106"/>
      <c r="WNB102" s="106"/>
      <c r="WNC102" s="106"/>
      <c r="WND102" s="106"/>
      <c r="WNE102" s="106"/>
      <c r="WNF102" s="106"/>
      <c r="WNG102" s="106"/>
      <c r="WNH102" s="106"/>
      <c r="WNI102" s="106"/>
      <c r="WNJ102" s="106"/>
      <c r="WNK102" s="106"/>
      <c r="WNL102" s="106"/>
      <c r="WNM102" s="106"/>
      <c r="WNN102" s="106"/>
      <c r="WNO102" s="106"/>
      <c r="WNP102" s="106"/>
      <c r="WNQ102" s="106"/>
      <c r="WNR102" s="106"/>
      <c r="WNS102" s="106"/>
      <c r="WNT102" s="106"/>
      <c r="WNU102" s="106"/>
      <c r="WNV102" s="106"/>
      <c r="WNW102" s="106"/>
      <c r="WNX102" s="106"/>
      <c r="WNY102" s="106"/>
      <c r="WNZ102" s="106"/>
      <c r="WOA102" s="106"/>
      <c r="WOB102" s="106"/>
      <c r="WOC102" s="106"/>
      <c r="WOD102" s="106"/>
      <c r="WOE102" s="106"/>
      <c r="WOF102" s="106"/>
      <c r="WOG102" s="106"/>
      <c r="WOH102" s="106"/>
      <c r="WOI102" s="106"/>
      <c r="WOJ102" s="106"/>
      <c r="WOK102" s="106"/>
      <c r="WOL102" s="106"/>
      <c r="WOM102" s="106"/>
      <c r="WON102" s="106"/>
      <c r="WOO102" s="106"/>
      <c r="WOP102" s="106"/>
      <c r="WOQ102" s="106"/>
      <c r="WOR102" s="106"/>
      <c r="WOS102" s="106"/>
      <c r="WOT102" s="106"/>
      <c r="WOU102" s="106"/>
      <c r="WOV102" s="106"/>
      <c r="WOW102" s="106"/>
      <c r="WOX102" s="106"/>
      <c r="WOY102" s="106"/>
      <c r="WOZ102" s="106"/>
      <c r="WPA102" s="106"/>
      <c r="WPB102" s="106"/>
      <c r="WPC102" s="106"/>
      <c r="WPD102" s="106"/>
      <c r="WPE102" s="106"/>
      <c r="WPF102" s="106"/>
      <c r="WPG102" s="106"/>
      <c r="WPH102" s="106"/>
      <c r="WPI102" s="106"/>
      <c r="WPJ102" s="106"/>
      <c r="WPK102" s="106"/>
      <c r="WPL102" s="106"/>
      <c r="WPM102" s="106"/>
      <c r="WPN102" s="106"/>
      <c r="WPO102" s="106"/>
      <c r="WPP102" s="106"/>
      <c r="WPQ102" s="106"/>
      <c r="WPR102" s="106"/>
      <c r="WPS102" s="106"/>
      <c r="WPT102" s="106"/>
      <c r="WPU102" s="106"/>
      <c r="WPV102" s="106"/>
      <c r="WPW102" s="106"/>
      <c r="WPX102" s="106"/>
      <c r="WPY102" s="106"/>
      <c r="WPZ102" s="106"/>
      <c r="WQA102" s="106"/>
      <c r="WQB102" s="106"/>
      <c r="WQC102" s="106"/>
      <c r="WQD102" s="106"/>
      <c r="WQE102" s="106"/>
      <c r="WQF102" s="106"/>
      <c r="WQG102" s="106"/>
      <c r="WQH102" s="106"/>
      <c r="WQI102" s="106"/>
      <c r="WQJ102" s="106"/>
      <c r="WQK102" s="106"/>
      <c r="WQL102" s="106"/>
      <c r="WQM102" s="106"/>
      <c r="WQN102" s="106"/>
      <c r="WQO102" s="106"/>
      <c r="WQP102" s="106"/>
      <c r="WQQ102" s="106"/>
      <c r="WQR102" s="106"/>
      <c r="WQS102" s="106"/>
      <c r="WQT102" s="106"/>
      <c r="WQU102" s="106"/>
      <c r="WQV102" s="106"/>
      <c r="WQW102" s="106"/>
      <c r="WQX102" s="106"/>
      <c r="WQY102" s="106"/>
      <c r="WQZ102" s="106"/>
      <c r="WRA102" s="106"/>
      <c r="WRB102" s="106"/>
      <c r="WRC102" s="106"/>
      <c r="WRD102" s="106"/>
      <c r="WRE102" s="106"/>
      <c r="WRF102" s="106"/>
      <c r="WRG102" s="106"/>
      <c r="WRH102" s="106"/>
      <c r="WRI102" s="106"/>
      <c r="WRJ102" s="106"/>
      <c r="WRK102" s="106"/>
      <c r="WRL102" s="106"/>
      <c r="WRM102" s="106"/>
      <c r="WRN102" s="106"/>
      <c r="WRO102" s="106"/>
      <c r="WRP102" s="106"/>
      <c r="WRQ102" s="106"/>
      <c r="WRR102" s="106"/>
      <c r="WRS102" s="106"/>
      <c r="WRT102" s="106"/>
      <c r="WRU102" s="106"/>
      <c r="WRV102" s="106"/>
      <c r="WRW102" s="106"/>
      <c r="WRX102" s="106"/>
      <c r="WRY102" s="106"/>
      <c r="WRZ102" s="106"/>
      <c r="WSA102" s="106"/>
      <c r="WSB102" s="106"/>
      <c r="WSC102" s="106"/>
      <c r="WSD102" s="106"/>
      <c r="WSE102" s="106"/>
      <c r="WSF102" s="106"/>
      <c r="WSG102" s="106"/>
      <c r="WSH102" s="106"/>
      <c r="WSI102" s="106"/>
      <c r="WSJ102" s="106"/>
      <c r="WSK102" s="106"/>
      <c r="WSL102" s="106"/>
      <c r="WSM102" s="106"/>
      <c r="WSN102" s="106"/>
      <c r="WSO102" s="106"/>
      <c r="WSP102" s="106"/>
      <c r="WSQ102" s="106"/>
      <c r="WSR102" s="106"/>
      <c r="WSS102" s="106"/>
      <c r="WST102" s="106"/>
      <c r="WSU102" s="106"/>
      <c r="WSV102" s="106"/>
      <c r="WSW102" s="106"/>
      <c r="WSX102" s="106"/>
      <c r="WSY102" s="106"/>
      <c r="WSZ102" s="106"/>
      <c r="WTA102" s="106"/>
      <c r="WTB102" s="106"/>
      <c r="WTC102" s="106"/>
      <c r="WTD102" s="106"/>
      <c r="WTE102" s="106"/>
      <c r="WTF102" s="106"/>
      <c r="WTG102" s="106"/>
      <c r="WTH102" s="106"/>
      <c r="WTI102" s="106"/>
      <c r="WTJ102" s="106"/>
      <c r="WTK102" s="106"/>
      <c r="WTL102" s="106"/>
      <c r="WTM102" s="106"/>
      <c r="WTN102" s="106"/>
      <c r="WTO102" s="106"/>
      <c r="WTP102" s="106"/>
      <c r="WTQ102" s="106"/>
      <c r="WTR102" s="106"/>
      <c r="WTS102" s="106"/>
      <c r="WTT102" s="106"/>
      <c r="WTU102" s="106"/>
      <c r="WTV102" s="106"/>
      <c r="WTW102" s="106"/>
      <c r="WTX102" s="106"/>
      <c r="WTY102" s="106"/>
      <c r="WTZ102" s="106"/>
      <c r="WUA102" s="106"/>
      <c r="WUB102" s="106"/>
      <c r="WUC102" s="106"/>
      <c r="WUD102" s="106"/>
      <c r="WUE102" s="106"/>
      <c r="WUF102" s="106"/>
      <c r="WUG102" s="106"/>
      <c r="WUH102" s="106"/>
      <c r="WUI102" s="106"/>
      <c r="WUJ102" s="106"/>
      <c r="WUK102" s="106"/>
      <c r="WUL102" s="106"/>
      <c r="WUM102" s="106"/>
      <c r="WUN102" s="106"/>
      <c r="WUO102" s="106"/>
      <c r="WUP102" s="106"/>
      <c r="WUQ102" s="106"/>
      <c r="WUR102" s="106"/>
      <c r="WUS102" s="106"/>
      <c r="WUT102" s="106"/>
      <c r="WUU102" s="106"/>
      <c r="WUV102" s="106"/>
      <c r="WUW102" s="106"/>
      <c r="WUX102" s="106"/>
      <c r="WUY102" s="106"/>
      <c r="WUZ102" s="106"/>
      <c r="WVA102" s="106"/>
      <c r="WVB102" s="106"/>
      <c r="WVC102" s="106"/>
      <c r="WVD102" s="106"/>
      <c r="WVE102" s="106"/>
      <c r="WVF102" s="106"/>
      <c r="WVG102" s="106"/>
      <c r="WVH102" s="106"/>
      <c r="WVI102" s="106"/>
      <c r="WVJ102" s="106"/>
      <c r="WVK102" s="106"/>
      <c r="WVL102" s="106"/>
      <c r="WVM102" s="106"/>
      <c r="WVN102" s="106"/>
      <c r="WVO102" s="106"/>
      <c r="WVP102" s="106"/>
      <c r="WVQ102" s="106"/>
      <c r="WVR102" s="106"/>
      <c r="WVS102" s="106"/>
      <c r="WVT102" s="106"/>
      <c r="WVU102" s="106"/>
      <c r="WVV102" s="106"/>
      <c r="WVW102" s="106"/>
      <c r="WVX102" s="106"/>
      <c r="WVY102" s="106"/>
      <c r="WVZ102" s="106"/>
      <c r="WWA102" s="106"/>
      <c r="WWB102" s="106"/>
      <c r="WWC102" s="106"/>
      <c r="WWD102" s="106"/>
      <c r="WWE102" s="106"/>
      <c r="WWF102" s="106"/>
      <c r="WWG102" s="106"/>
      <c r="WWH102" s="106"/>
      <c r="WWI102" s="106"/>
      <c r="WWJ102" s="106"/>
      <c r="WWK102" s="106"/>
      <c r="WWL102" s="106"/>
      <c r="WWM102" s="106"/>
      <c r="WWN102" s="106"/>
      <c r="WWO102" s="106"/>
      <c r="WWP102" s="106"/>
      <c r="WWQ102" s="106"/>
      <c r="WWR102" s="106"/>
      <c r="WWS102" s="106"/>
      <c r="WWT102" s="106"/>
      <c r="WWU102" s="106"/>
      <c r="WWV102" s="106"/>
      <c r="WWW102" s="106"/>
      <c r="WWX102" s="106"/>
      <c r="WWY102" s="106"/>
      <c r="WWZ102" s="106"/>
      <c r="WXA102" s="106"/>
      <c r="WXB102" s="106"/>
      <c r="WXC102" s="106"/>
      <c r="WXD102" s="106"/>
      <c r="WXE102" s="106"/>
      <c r="WXF102" s="106"/>
      <c r="WXG102" s="106"/>
      <c r="WXH102" s="106"/>
      <c r="WXI102" s="106"/>
      <c r="WXJ102" s="106"/>
      <c r="WXK102" s="106"/>
      <c r="WXL102" s="106"/>
      <c r="WXM102" s="106"/>
      <c r="WXN102" s="106"/>
      <c r="WXO102" s="106"/>
      <c r="WXP102" s="106"/>
      <c r="WXQ102" s="106"/>
      <c r="WXR102" s="106"/>
      <c r="WXS102" s="106"/>
      <c r="WXT102" s="106"/>
      <c r="WXU102" s="106"/>
      <c r="WXV102" s="106"/>
      <c r="WXW102" s="106"/>
      <c r="WXX102" s="106"/>
      <c r="WXY102" s="106"/>
      <c r="WXZ102" s="106"/>
      <c r="WYA102" s="106"/>
      <c r="WYB102" s="106"/>
      <c r="WYC102" s="106"/>
      <c r="WYD102" s="106"/>
      <c r="WYE102" s="106"/>
      <c r="WYF102" s="106"/>
      <c r="WYG102" s="106"/>
      <c r="WYH102" s="106"/>
      <c r="WYI102" s="106"/>
      <c r="WYJ102" s="106"/>
      <c r="WYK102" s="106"/>
      <c r="WYL102" s="106"/>
      <c r="WYM102" s="106"/>
      <c r="WYN102" s="106"/>
      <c r="WYO102" s="106"/>
      <c r="WYP102" s="106"/>
      <c r="WYQ102" s="106"/>
      <c r="WYR102" s="106"/>
      <c r="WYS102" s="106"/>
      <c r="WYT102" s="106"/>
      <c r="WYU102" s="106"/>
      <c r="WYV102" s="106"/>
      <c r="WYW102" s="106"/>
      <c r="WYX102" s="106"/>
      <c r="WYY102" s="106"/>
      <c r="WYZ102" s="106"/>
      <c r="WZA102" s="106"/>
      <c r="WZB102" s="106"/>
      <c r="WZC102" s="106"/>
      <c r="WZD102" s="106"/>
      <c r="WZE102" s="106"/>
      <c r="WZF102" s="106"/>
      <c r="WZG102" s="106"/>
      <c r="WZH102" s="106"/>
      <c r="WZI102" s="106"/>
      <c r="WZJ102" s="106"/>
      <c r="WZK102" s="106"/>
      <c r="WZL102" s="106"/>
      <c r="WZM102" s="106"/>
      <c r="WZN102" s="106"/>
      <c r="WZO102" s="106"/>
      <c r="WZP102" s="106"/>
      <c r="WZQ102" s="106"/>
      <c r="WZR102" s="106"/>
      <c r="WZS102" s="106"/>
      <c r="WZT102" s="106"/>
      <c r="WZU102" s="106"/>
      <c r="WZV102" s="106"/>
      <c r="WZW102" s="106"/>
      <c r="WZX102" s="106"/>
      <c r="WZY102" s="106"/>
      <c r="WZZ102" s="106"/>
      <c r="XAA102" s="106"/>
      <c r="XAB102" s="106"/>
      <c r="XAC102" s="106"/>
      <c r="XAD102" s="106"/>
      <c r="XAE102" s="106"/>
      <c r="XAF102" s="106"/>
      <c r="XAG102" s="106"/>
      <c r="XAH102" s="106"/>
      <c r="XAI102" s="106"/>
      <c r="XAJ102" s="106"/>
      <c r="XAK102" s="106"/>
      <c r="XAL102" s="106"/>
      <c r="XAM102" s="106"/>
      <c r="XAN102" s="106"/>
      <c r="XAO102" s="106"/>
      <c r="XAP102" s="106"/>
      <c r="XAQ102" s="106"/>
      <c r="XAR102" s="106"/>
      <c r="XAS102" s="106"/>
      <c r="XAT102" s="106"/>
      <c r="XAU102" s="106"/>
      <c r="XAV102" s="106"/>
      <c r="XAW102" s="106"/>
      <c r="XAX102" s="106"/>
      <c r="XAY102" s="106"/>
      <c r="XAZ102" s="106"/>
      <c r="XBA102" s="106"/>
      <c r="XBB102" s="106"/>
      <c r="XBC102" s="106"/>
      <c r="XBD102" s="106"/>
      <c r="XBE102" s="106"/>
      <c r="XBF102" s="106"/>
      <c r="XBG102" s="106"/>
      <c r="XBH102" s="106"/>
      <c r="XBI102" s="106"/>
      <c r="XBJ102" s="106"/>
      <c r="XBK102" s="106"/>
      <c r="XBL102" s="106"/>
      <c r="XBM102" s="106"/>
      <c r="XBN102" s="106"/>
      <c r="XBO102" s="106"/>
      <c r="XBP102" s="106"/>
      <c r="XBQ102" s="106"/>
      <c r="XBR102" s="106"/>
      <c r="XBS102" s="106"/>
      <c r="XBT102" s="106"/>
      <c r="XBU102" s="106"/>
      <c r="XBV102" s="106"/>
      <c r="XBW102" s="106"/>
      <c r="XBX102" s="106"/>
      <c r="XBY102" s="106"/>
      <c r="XBZ102" s="106"/>
      <c r="XCA102" s="106"/>
      <c r="XCB102" s="106"/>
      <c r="XCC102" s="106"/>
      <c r="XCD102" s="106"/>
      <c r="XCE102" s="106"/>
      <c r="XCF102" s="106"/>
      <c r="XCG102" s="106"/>
      <c r="XCH102" s="106"/>
      <c r="XCI102" s="106"/>
      <c r="XCJ102" s="106"/>
      <c r="XCK102" s="106"/>
      <c r="XCL102" s="106"/>
      <c r="XCM102" s="106"/>
      <c r="XCN102" s="106"/>
      <c r="XCO102" s="106"/>
      <c r="XCP102" s="106"/>
      <c r="XCQ102" s="106"/>
      <c r="XCR102" s="106"/>
      <c r="XCS102" s="106"/>
      <c r="XCT102" s="106"/>
      <c r="XCU102" s="106"/>
      <c r="XCV102" s="106"/>
      <c r="XCW102" s="106"/>
      <c r="XCX102" s="106"/>
      <c r="XCY102" s="106"/>
      <c r="XCZ102" s="106"/>
      <c r="XDA102" s="106"/>
      <c r="XDB102" s="106"/>
      <c r="XDC102" s="106"/>
      <c r="XDD102" s="106"/>
      <c r="XDE102" s="106"/>
      <c r="XDF102" s="106"/>
      <c r="XDG102" s="106"/>
      <c r="XDH102" s="106"/>
      <c r="XDI102" s="106"/>
      <c r="XDJ102" s="106"/>
      <c r="XDK102" s="106"/>
      <c r="XDL102" s="106"/>
      <c r="XDM102" s="106"/>
      <c r="XDN102" s="106"/>
      <c r="XDO102" s="106"/>
      <c r="XDP102" s="106"/>
      <c r="XDQ102" s="106"/>
      <c r="XDR102" s="106"/>
      <c r="XDS102" s="106"/>
      <c r="XDT102" s="106"/>
      <c r="XDU102" s="106"/>
      <c r="XDV102" s="106"/>
      <c r="XDW102" s="106"/>
      <c r="XDX102" s="106"/>
      <c r="XDY102" s="106"/>
      <c r="XDZ102" s="106"/>
      <c r="XEA102" s="106"/>
      <c r="XEB102" s="106"/>
      <c r="XEC102" s="106"/>
      <c r="XED102" s="106"/>
      <c r="XEE102" s="106"/>
      <c r="XEF102" s="106"/>
      <c r="XEG102" s="106"/>
      <c r="XEH102" s="106"/>
      <c r="XEI102" s="106"/>
      <c r="XEJ102" s="106"/>
      <c r="XEK102" s="106"/>
      <c r="XEL102" s="106"/>
      <c r="XEM102" s="106"/>
      <c r="XEN102" s="106"/>
      <c r="XEO102" s="106"/>
      <c r="XEP102" s="106"/>
      <c r="XEQ102" s="106"/>
      <c r="XER102" s="106"/>
      <c r="XES102" s="106"/>
      <c r="XET102" s="106"/>
      <c r="XEU102" s="106"/>
      <c r="XEV102" s="106"/>
      <c r="XEW102" s="106"/>
      <c r="XEX102" s="106"/>
      <c r="XEY102" s="106"/>
      <c r="XEZ102" s="106"/>
      <c r="XFA102" s="106"/>
      <c r="XFB102" s="106"/>
      <c r="XFC102" s="106"/>
      <c r="XFD102" s="106"/>
    </row>
    <row r="103" spans="2:16384" ht="24.95" customHeight="1">
      <c r="B103" s="697" t="s">
        <v>197</v>
      </c>
      <c r="C103" s="698"/>
      <c r="D103" s="698"/>
      <c r="E103" s="698"/>
      <c r="F103" s="698"/>
      <c r="G103" s="701" t="s">
        <v>198</v>
      </c>
      <c r="H103" s="794" t="s">
        <v>204</v>
      </c>
      <c r="J103" s="75"/>
      <c r="K103" s="75"/>
    </row>
    <row r="104" spans="2:16384" ht="24.95" customHeight="1" thickBot="1">
      <c r="B104" s="699"/>
      <c r="C104" s="700"/>
      <c r="D104" s="700"/>
      <c r="E104" s="700"/>
      <c r="F104" s="700"/>
      <c r="G104" s="702"/>
      <c r="H104" s="795"/>
      <c r="J104" s="75"/>
      <c r="K104" s="75"/>
    </row>
    <row r="105" spans="2:16384" ht="24.95" customHeight="1">
      <c r="B105" s="690" t="s">
        <v>237</v>
      </c>
      <c r="C105" s="691"/>
      <c r="D105" s="691"/>
      <c r="E105" s="691"/>
      <c r="F105" s="691"/>
      <c r="G105" s="691"/>
      <c r="H105" s="692"/>
      <c r="J105" s="75"/>
    </row>
    <row r="106" spans="2:16384" ht="24.95" customHeight="1">
      <c r="B106" s="808"/>
      <c r="C106" s="809"/>
      <c r="D106" s="809"/>
      <c r="E106" s="809"/>
      <c r="F106" s="809"/>
      <c r="G106" s="809"/>
      <c r="H106" s="810"/>
      <c r="J106" s="75"/>
    </row>
    <row r="107" spans="2:16384" ht="24.95" customHeight="1" thickBot="1">
      <c r="B107" s="811" t="s">
        <v>205</v>
      </c>
      <c r="C107" s="812"/>
      <c r="D107" s="812"/>
      <c r="E107" s="812"/>
      <c r="F107" s="812"/>
      <c r="G107" s="121" t="s">
        <v>200</v>
      </c>
      <c r="H107" s="122" t="s">
        <v>200</v>
      </c>
    </row>
    <row r="108" spans="2:16384" ht="24.95" customHeight="1">
      <c r="B108" s="690" t="s">
        <v>211</v>
      </c>
      <c r="C108" s="691"/>
      <c r="D108" s="691"/>
      <c r="E108" s="691"/>
      <c r="F108" s="691"/>
      <c r="G108" s="691"/>
      <c r="H108" s="692"/>
    </row>
    <row r="109" spans="2:16384" ht="24.95" customHeight="1">
      <c r="B109" s="693" t="s">
        <v>206</v>
      </c>
      <c r="C109" s="694"/>
      <c r="D109" s="694"/>
      <c r="E109" s="694"/>
      <c r="F109" s="694"/>
      <c r="G109" s="98" t="s">
        <v>201</v>
      </c>
      <c r="H109" s="123" t="s">
        <v>202</v>
      </c>
    </row>
    <row r="110" spans="2:16384" ht="24.95" customHeight="1">
      <c r="B110" s="693" t="s">
        <v>207</v>
      </c>
      <c r="C110" s="694"/>
      <c r="D110" s="694"/>
      <c r="E110" s="694"/>
      <c r="F110" s="694"/>
      <c r="G110" s="98" t="s">
        <v>203</v>
      </c>
      <c r="H110" s="123" t="s">
        <v>202</v>
      </c>
    </row>
    <row r="111" spans="2:16384" ht="24.95" customHeight="1" thickBot="1">
      <c r="B111" s="695" t="s">
        <v>208</v>
      </c>
      <c r="C111" s="696"/>
      <c r="D111" s="696"/>
      <c r="E111" s="696"/>
      <c r="F111" s="696"/>
      <c r="G111" s="121" t="s">
        <v>210</v>
      </c>
      <c r="H111" s="122" t="s">
        <v>210</v>
      </c>
    </row>
    <row r="112" spans="2:16384" ht="24.95" customHeight="1">
      <c r="B112" s="181"/>
      <c r="C112" s="181"/>
      <c r="D112" s="181"/>
      <c r="E112" s="181"/>
      <c r="F112" s="181"/>
      <c r="G112" s="98"/>
      <c r="H112" s="98"/>
    </row>
    <row r="113" spans="2:11" ht="24.95" customHeight="1">
      <c r="B113" s="156" t="s">
        <v>337</v>
      </c>
      <c r="C113" s="68"/>
      <c r="D113" s="68"/>
      <c r="E113" s="68"/>
      <c r="F113" s="68"/>
      <c r="G113" s="68"/>
      <c r="H113" s="68"/>
      <c r="I113" s="68"/>
      <c r="J113" s="68"/>
      <c r="K113" s="68"/>
    </row>
    <row r="114" spans="2:11" ht="2.1" customHeight="1" thickBot="1">
      <c r="B114" s="82"/>
      <c r="C114" s="82"/>
      <c r="D114" s="82"/>
      <c r="E114" s="82"/>
      <c r="F114" s="82"/>
      <c r="G114" s="82"/>
      <c r="H114" s="82"/>
      <c r="I114" s="82"/>
      <c r="J114" s="82"/>
      <c r="K114" s="82"/>
    </row>
    <row r="115" spans="2:11" ht="30" customHeight="1">
      <c r="B115" s="730" t="s">
        <v>424</v>
      </c>
      <c r="C115" s="731"/>
      <c r="D115" s="731"/>
      <c r="E115" s="731"/>
      <c r="F115" s="731"/>
      <c r="G115" s="731"/>
      <c r="H115" s="678" t="s">
        <v>142</v>
      </c>
      <c r="I115" s="678"/>
      <c r="J115" s="678" t="s">
        <v>226</v>
      </c>
      <c r="K115" s="804"/>
    </row>
    <row r="116" spans="2:11" ht="30" customHeight="1">
      <c r="B116" s="676" t="s">
        <v>425</v>
      </c>
      <c r="C116" s="805"/>
      <c r="D116" s="805"/>
      <c r="E116" s="805"/>
      <c r="F116" s="805"/>
      <c r="G116" s="805"/>
      <c r="H116" s="806" t="s">
        <v>203</v>
      </c>
      <c r="I116" s="806"/>
      <c r="J116" s="806" t="s">
        <v>203</v>
      </c>
      <c r="K116" s="807"/>
    </row>
    <row r="117" spans="2:11" ht="30" customHeight="1">
      <c r="B117" s="676" t="s">
        <v>428</v>
      </c>
      <c r="C117" s="805"/>
      <c r="D117" s="805"/>
      <c r="E117" s="805"/>
      <c r="F117" s="805"/>
      <c r="G117" s="805"/>
      <c r="H117" s="806" t="s">
        <v>201</v>
      </c>
      <c r="I117" s="806"/>
      <c r="J117" s="806" t="s">
        <v>201</v>
      </c>
      <c r="K117" s="807"/>
    </row>
    <row r="118" spans="2:11" ht="30" customHeight="1">
      <c r="B118" s="676" t="s">
        <v>426</v>
      </c>
      <c r="C118" s="805"/>
      <c r="D118" s="805"/>
      <c r="E118" s="805"/>
      <c r="F118" s="805"/>
      <c r="G118" s="805"/>
      <c r="H118" s="806" t="s">
        <v>254</v>
      </c>
      <c r="I118" s="806"/>
      <c r="J118" s="806" t="s">
        <v>427</v>
      </c>
      <c r="K118" s="807"/>
    </row>
    <row r="119" spans="2:11" ht="30" customHeight="1" thickBot="1">
      <c r="B119" s="677" t="s">
        <v>431</v>
      </c>
      <c r="C119" s="732"/>
      <c r="D119" s="732"/>
      <c r="E119" s="732"/>
      <c r="F119" s="732"/>
      <c r="G119" s="732"/>
      <c r="H119" s="802" t="s">
        <v>199</v>
      </c>
      <c r="I119" s="802"/>
      <c r="J119" s="802" t="s">
        <v>254</v>
      </c>
      <c r="K119" s="803"/>
    </row>
    <row r="120" spans="2:11" ht="24.95" customHeight="1">
      <c r="B120" s="359" t="s">
        <v>429</v>
      </c>
      <c r="C120" s="97"/>
      <c r="D120" s="97"/>
      <c r="E120" s="97"/>
      <c r="F120" s="97"/>
      <c r="G120" s="97"/>
      <c r="H120" s="98"/>
      <c r="I120" s="98"/>
      <c r="J120" s="98"/>
      <c r="K120" s="98"/>
    </row>
    <row r="121" spans="2:11" ht="24.95" customHeight="1">
      <c r="B121" s="359" t="s">
        <v>430</v>
      </c>
      <c r="C121" s="181"/>
      <c r="D121" s="181"/>
      <c r="E121" s="181"/>
      <c r="F121" s="181"/>
      <c r="G121" s="98"/>
      <c r="H121" s="98"/>
    </row>
    <row r="122" spans="2:11" ht="24.95" customHeight="1">
      <c r="B122" s="359"/>
      <c r="C122" s="517"/>
      <c r="D122" s="517"/>
      <c r="E122" s="517"/>
      <c r="F122" s="517"/>
      <c r="G122" s="98"/>
      <c r="H122" s="98"/>
    </row>
    <row r="123" spans="2:11" ht="24.95" customHeight="1">
      <c r="B123" s="190" t="s">
        <v>289</v>
      </c>
      <c r="C123" s="224"/>
      <c r="D123" s="224"/>
      <c r="E123" s="224"/>
      <c r="F123" s="224"/>
      <c r="G123" s="224"/>
      <c r="H123" s="224"/>
    </row>
    <row r="124" spans="2:11" ht="2.1" customHeight="1" thickBot="1">
      <c r="B124" s="110"/>
      <c r="C124" s="110"/>
      <c r="D124" s="110"/>
      <c r="E124" s="110"/>
      <c r="F124" s="110"/>
      <c r="G124" s="110"/>
      <c r="H124" s="110"/>
    </row>
    <row r="125" spans="2:11" ht="21.95" customHeight="1">
      <c r="B125" s="674" t="s">
        <v>172</v>
      </c>
      <c r="C125" s="678" t="s">
        <v>155</v>
      </c>
      <c r="D125" s="744" t="s">
        <v>174</v>
      </c>
      <c r="E125" s="731" t="s">
        <v>173</v>
      </c>
      <c r="F125" s="731"/>
      <c r="G125" s="731"/>
      <c r="H125" s="737"/>
    </row>
    <row r="126" spans="2:11" ht="21.95" customHeight="1">
      <c r="B126" s="675"/>
      <c r="C126" s="679"/>
      <c r="D126" s="745"/>
      <c r="E126" s="742" t="s">
        <v>157</v>
      </c>
      <c r="F126" s="742"/>
      <c r="G126" s="742"/>
      <c r="H126" s="743"/>
    </row>
    <row r="127" spans="2:11" ht="21.95" customHeight="1">
      <c r="B127" s="675"/>
      <c r="C127" s="679"/>
      <c r="D127" s="745"/>
      <c r="E127" s="90">
        <v>1</v>
      </c>
      <c r="F127" s="90">
        <v>2</v>
      </c>
      <c r="G127" s="90">
        <v>3</v>
      </c>
      <c r="H127" s="107">
        <v>4</v>
      </c>
    </row>
    <row r="128" spans="2:11" ht="21.95" customHeight="1">
      <c r="B128" s="726">
        <v>2</v>
      </c>
      <c r="C128" s="90" t="s">
        <v>158</v>
      </c>
      <c r="D128" s="90">
        <v>3</v>
      </c>
      <c r="E128" s="91">
        <v>0.85</v>
      </c>
      <c r="F128" s="91">
        <v>0.9</v>
      </c>
      <c r="G128" s="91">
        <v>0.95</v>
      </c>
      <c r="H128" s="95">
        <v>1</v>
      </c>
    </row>
    <row r="129" spans="2:61" ht="21.95" customHeight="1">
      <c r="B129" s="726"/>
      <c r="C129" s="90" t="s">
        <v>159</v>
      </c>
      <c r="D129" s="90">
        <v>2</v>
      </c>
      <c r="E129" s="91">
        <v>0.85</v>
      </c>
      <c r="F129" s="91">
        <v>0.85</v>
      </c>
      <c r="G129" s="91">
        <v>0.9</v>
      </c>
      <c r="H129" s="95">
        <v>0.95</v>
      </c>
    </row>
    <row r="130" spans="2:61" ht="21.95" customHeight="1">
      <c r="B130" s="726"/>
      <c r="C130" s="90" t="s">
        <v>160</v>
      </c>
      <c r="D130" s="90">
        <v>1</v>
      </c>
      <c r="E130" s="91">
        <v>0.85</v>
      </c>
      <c r="F130" s="91">
        <v>0.85</v>
      </c>
      <c r="G130" s="91">
        <v>0.85</v>
      </c>
      <c r="H130" s="95">
        <v>0.9</v>
      </c>
    </row>
    <row r="131" spans="2:61" ht="21.95" customHeight="1">
      <c r="B131" s="726" t="s">
        <v>161</v>
      </c>
      <c r="C131" s="90" t="s">
        <v>158</v>
      </c>
      <c r="D131" s="90">
        <v>3</v>
      </c>
      <c r="E131" s="91">
        <v>1</v>
      </c>
      <c r="F131" s="91">
        <v>1.05</v>
      </c>
      <c r="G131" s="91">
        <v>1.1000000000000001</v>
      </c>
      <c r="H131" s="95">
        <v>1.1499999999999999</v>
      </c>
    </row>
    <row r="132" spans="2:61" ht="21.95" customHeight="1">
      <c r="B132" s="726"/>
      <c r="C132" s="90" t="s">
        <v>159</v>
      </c>
      <c r="D132" s="90">
        <v>2</v>
      </c>
      <c r="E132" s="91">
        <v>0.95</v>
      </c>
      <c r="F132" s="91">
        <v>1</v>
      </c>
      <c r="G132" s="91">
        <v>1.05</v>
      </c>
      <c r="H132" s="95">
        <v>1.1000000000000001</v>
      </c>
    </row>
    <row r="133" spans="2:61" ht="21.95" customHeight="1">
      <c r="B133" s="726"/>
      <c r="C133" s="90" t="s">
        <v>160</v>
      </c>
      <c r="D133" s="90">
        <v>1</v>
      </c>
      <c r="E133" s="91">
        <v>0.9</v>
      </c>
      <c r="F133" s="91">
        <v>0.95</v>
      </c>
      <c r="G133" s="91">
        <v>1</v>
      </c>
      <c r="H133" s="95">
        <v>1.05</v>
      </c>
    </row>
    <row r="134" spans="2:61" ht="21.95" customHeight="1">
      <c r="B134" s="726" t="s">
        <v>162</v>
      </c>
      <c r="C134" s="90" t="s">
        <v>158</v>
      </c>
      <c r="D134" s="90">
        <v>3</v>
      </c>
      <c r="E134" s="91">
        <v>1.05</v>
      </c>
      <c r="F134" s="91">
        <v>1.1000000000000001</v>
      </c>
      <c r="G134" s="91">
        <v>1.1499999999999999</v>
      </c>
      <c r="H134" s="95">
        <v>1.2</v>
      </c>
    </row>
    <row r="135" spans="2:61" ht="21.95" customHeight="1">
      <c r="B135" s="726"/>
      <c r="C135" s="90" t="s">
        <v>159</v>
      </c>
      <c r="D135" s="90">
        <v>2</v>
      </c>
      <c r="E135" s="91">
        <v>1</v>
      </c>
      <c r="F135" s="91">
        <v>1.05</v>
      </c>
      <c r="G135" s="91">
        <v>1.1000000000000001</v>
      </c>
      <c r="H135" s="95">
        <v>1.1499999999999999</v>
      </c>
    </row>
    <row r="136" spans="2:61" ht="21.95" customHeight="1" thickBot="1">
      <c r="B136" s="729"/>
      <c r="C136" s="108" t="s">
        <v>160</v>
      </c>
      <c r="D136" s="108">
        <v>1</v>
      </c>
      <c r="E136" s="94">
        <v>0.95</v>
      </c>
      <c r="F136" s="94">
        <v>1</v>
      </c>
      <c r="G136" s="94">
        <v>1.05</v>
      </c>
      <c r="H136" s="96">
        <v>1.1000000000000001</v>
      </c>
    </row>
    <row r="137" spans="2:61" ht="24.95" customHeight="1">
      <c r="B137" s="181"/>
      <c r="C137" s="181"/>
      <c r="D137" s="181"/>
      <c r="E137" s="181"/>
      <c r="F137" s="181"/>
      <c r="G137" s="98"/>
      <c r="H137" s="98"/>
    </row>
    <row r="138" spans="2:61" ht="24.95" customHeight="1">
      <c r="B138" s="156" t="s">
        <v>288</v>
      </c>
    </row>
    <row r="139" spans="2:61" ht="2.1" customHeight="1" thickBot="1">
      <c r="B139" s="156"/>
    </row>
    <row r="140" spans="2:61" ht="24.95" customHeight="1">
      <c r="B140" s="442" t="s">
        <v>370</v>
      </c>
      <c r="C140" s="442" t="s">
        <v>179</v>
      </c>
      <c r="D140" s="443" t="s">
        <v>20</v>
      </c>
      <c r="E140" s="443" t="s">
        <v>144</v>
      </c>
      <c r="F140" s="443" t="s">
        <v>21</v>
      </c>
      <c r="G140" s="444" t="s">
        <v>178</v>
      </c>
      <c r="I140" s="435"/>
      <c r="M140" s="156"/>
    </row>
    <row r="141" spans="2:61" ht="24.95" customHeight="1" thickBot="1">
      <c r="B141" s="445" t="s">
        <v>145</v>
      </c>
      <c r="C141" s="445" t="s">
        <v>145</v>
      </c>
      <c r="D141" s="446" t="s">
        <v>180</v>
      </c>
      <c r="E141" s="446" t="s">
        <v>44</v>
      </c>
      <c r="F141" s="446" t="s">
        <v>44</v>
      </c>
      <c r="G141" s="447" t="s">
        <v>44</v>
      </c>
      <c r="I141" s="168"/>
      <c r="M141" s="168"/>
    </row>
    <row r="142" spans="2:61" ht="24.95" customHeight="1">
      <c r="B142" s="663" t="s">
        <v>181</v>
      </c>
      <c r="C142" s="437" t="s">
        <v>1</v>
      </c>
      <c r="D142" s="440">
        <v>1.3636363636363635</v>
      </c>
      <c r="E142" s="438">
        <v>17</v>
      </c>
      <c r="F142" s="439">
        <f t="shared" ref="F142:F148" si="11">D142*E142</f>
        <v>23.18181818181818</v>
      </c>
      <c r="G142" s="657">
        <v>25</v>
      </c>
      <c r="I142" s="144"/>
      <c r="M142" s="144"/>
    </row>
    <row r="143" spans="2:61" ht="24.95" customHeight="1">
      <c r="B143" s="664"/>
      <c r="C143" s="226" t="s">
        <v>2</v>
      </c>
      <c r="D143" s="441">
        <v>0.84961767204757854</v>
      </c>
      <c r="E143" s="182">
        <v>33</v>
      </c>
      <c r="F143" s="120">
        <f t="shared" si="11"/>
        <v>28.037383177570092</v>
      </c>
      <c r="G143" s="658"/>
      <c r="I143" s="144"/>
      <c r="K143" s="144"/>
      <c r="L143" s="144"/>
      <c r="M143" s="435"/>
      <c r="N143" s="144"/>
      <c r="O143" s="144"/>
      <c r="P143" s="144"/>
      <c r="Q143" s="144"/>
      <c r="R143" s="144"/>
    </row>
    <row r="144" spans="2:61" ht="24.95" customHeight="1" thickBot="1">
      <c r="B144" s="665"/>
      <c r="C144" s="227" t="s">
        <v>3</v>
      </c>
      <c r="D144" s="229">
        <v>0.74044821798795535</v>
      </c>
      <c r="E144" s="228">
        <v>35</v>
      </c>
      <c r="F144" s="448">
        <f t="shared" si="11"/>
        <v>25.915687629578436</v>
      </c>
      <c r="G144" s="659"/>
      <c r="I144" s="144"/>
      <c r="K144" s="144"/>
      <c r="L144" s="144"/>
      <c r="M144" s="144"/>
      <c r="N144" s="144"/>
      <c r="O144" s="144"/>
      <c r="P144" s="144"/>
      <c r="Q144" s="144"/>
      <c r="R144" s="144"/>
      <c r="AZ144" s="75"/>
      <c r="BA144" s="75"/>
      <c r="BB144" s="75"/>
      <c r="BC144" s="75"/>
      <c r="BD144" s="75"/>
      <c r="BE144" s="75"/>
      <c r="BF144" s="75"/>
      <c r="BG144" s="75"/>
      <c r="BH144" s="75"/>
      <c r="BI144" s="75"/>
    </row>
    <row r="145" spans="2:98" ht="24.95" customHeight="1">
      <c r="B145" s="663" t="s">
        <v>223</v>
      </c>
      <c r="C145" s="226" t="s">
        <v>4</v>
      </c>
      <c r="D145" s="441">
        <v>1.3020833333333333</v>
      </c>
      <c r="E145" s="182">
        <v>17</v>
      </c>
      <c r="F145" s="120">
        <f t="shared" si="11"/>
        <v>22.135416666666664</v>
      </c>
      <c r="G145" s="660">
        <v>28</v>
      </c>
      <c r="I145" s="144"/>
      <c r="M145" s="144"/>
      <c r="AZ145" s="75"/>
      <c r="BA145" s="75"/>
      <c r="BB145" s="75"/>
      <c r="BC145" s="75"/>
      <c r="BD145" s="75"/>
      <c r="BE145" s="75"/>
      <c r="BF145" s="75"/>
      <c r="BG145" s="75"/>
      <c r="BH145" s="75"/>
      <c r="BI145" s="75"/>
    </row>
    <row r="146" spans="2:98" ht="24.95" customHeight="1">
      <c r="B146" s="664"/>
      <c r="C146" s="226" t="s">
        <v>5</v>
      </c>
      <c r="D146" s="441">
        <v>0.85</v>
      </c>
      <c r="E146" s="182">
        <v>33</v>
      </c>
      <c r="F146" s="449">
        <f t="shared" si="11"/>
        <v>28.05</v>
      </c>
      <c r="G146" s="661"/>
      <c r="I146" s="144"/>
      <c r="M146" s="435"/>
      <c r="AZ146" s="75"/>
      <c r="BA146" s="75"/>
      <c r="BB146" s="75"/>
      <c r="BC146" s="75"/>
      <c r="BD146" s="75"/>
      <c r="BE146" s="75"/>
      <c r="BF146" s="75"/>
      <c r="BG146" s="75"/>
      <c r="BH146" s="75"/>
      <c r="BI146" s="75"/>
    </row>
    <row r="147" spans="2:98" ht="24.95" customHeight="1" thickBot="1">
      <c r="B147" s="665"/>
      <c r="C147" s="227" t="s">
        <v>6</v>
      </c>
      <c r="D147" s="229">
        <v>0.93457943925233644</v>
      </c>
      <c r="E147" s="228">
        <v>35</v>
      </c>
      <c r="F147" s="230">
        <f t="shared" si="11"/>
        <v>32.710280373831779</v>
      </c>
      <c r="G147" s="662"/>
      <c r="I147" s="144"/>
      <c r="M147" s="144"/>
      <c r="AZ147" s="75"/>
      <c r="BA147" s="75"/>
      <c r="BB147" s="75"/>
      <c r="BC147" s="75"/>
      <c r="BD147" s="75"/>
      <c r="BE147" s="75"/>
      <c r="BF147" s="75"/>
      <c r="BG147" s="75"/>
      <c r="BH147" s="75"/>
      <c r="BI147" s="75"/>
    </row>
    <row r="148" spans="2:98" ht="24.95" customHeight="1" thickBot="1">
      <c r="B148" s="227" t="s">
        <v>7</v>
      </c>
      <c r="C148" s="227" t="s">
        <v>7</v>
      </c>
      <c r="D148" s="229">
        <v>1.0288065843621399</v>
      </c>
      <c r="E148" s="228">
        <v>35</v>
      </c>
      <c r="F148" s="230">
        <f t="shared" si="11"/>
        <v>36.008230452674894</v>
      </c>
      <c r="G148" s="436"/>
      <c r="I148" s="144"/>
      <c r="M148" s="144"/>
      <c r="AZ148" s="75"/>
      <c r="BA148" s="75"/>
      <c r="BB148" s="75"/>
      <c r="BC148" s="75"/>
      <c r="BD148" s="75"/>
      <c r="BE148" s="75"/>
      <c r="BF148" s="75"/>
      <c r="BG148" s="75"/>
      <c r="BH148" s="75"/>
      <c r="BI148" s="75"/>
    </row>
    <row r="149" spans="2:98" ht="24.95" customHeight="1">
      <c r="B149" s="144"/>
      <c r="C149" s="144"/>
      <c r="D149" s="145"/>
      <c r="E149" s="144"/>
      <c r="F149" s="146"/>
      <c r="G149" s="144"/>
      <c r="H149" s="144"/>
      <c r="AZ149" s="75"/>
      <c r="BA149" s="75"/>
      <c r="BB149" s="75"/>
      <c r="BC149" s="75"/>
      <c r="BD149" s="75"/>
      <c r="BE149" s="75"/>
      <c r="BF149" s="75"/>
      <c r="BG149" s="75"/>
      <c r="BH149" s="75"/>
      <c r="BI149" s="75"/>
    </row>
    <row r="150" spans="2:98" ht="24.95" customHeight="1">
      <c r="B150" s="144"/>
      <c r="C150" s="144"/>
      <c r="D150" s="145"/>
      <c r="E150" s="144"/>
      <c r="F150" s="146"/>
      <c r="G150" s="144"/>
      <c r="H150" s="144"/>
      <c r="AZ150" s="75"/>
      <c r="BA150" s="75"/>
      <c r="BB150" s="75"/>
      <c r="BC150" s="75"/>
      <c r="BD150" s="75"/>
      <c r="BE150" s="75"/>
      <c r="BF150" s="75"/>
      <c r="BG150" s="75"/>
      <c r="BH150" s="75"/>
      <c r="BI150" s="75"/>
    </row>
    <row r="151" spans="2:98" ht="24.95" customHeight="1">
      <c r="B151" s="144"/>
      <c r="C151" s="144"/>
      <c r="D151" s="145"/>
      <c r="E151" s="144"/>
      <c r="F151" s="146"/>
      <c r="G151" s="144"/>
      <c r="H151" s="144"/>
      <c r="AZ151" s="75"/>
      <c r="BA151" s="75"/>
      <c r="BB151" s="75"/>
      <c r="BC151" s="75"/>
      <c r="BD151" s="75"/>
      <c r="BE151" s="75"/>
      <c r="BF151" s="75"/>
      <c r="BG151" s="75"/>
      <c r="BH151" s="75"/>
      <c r="BI151" s="75"/>
    </row>
    <row r="152" spans="2:98" ht="24.95" customHeight="1">
      <c r="B152" s="156" t="s">
        <v>341</v>
      </c>
      <c r="C152" s="144"/>
      <c r="D152" s="145"/>
      <c r="E152" s="144"/>
      <c r="F152" s="146"/>
      <c r="G152" s="144"/>
      <c r="H152" s="144"/>
      <c r="AZ152" s="75"/>
      <c r="BA152" s="75"/>
      <c r="BB152" s="75"/>
      <c r="BC152" s="75"/>
      <c r="BD152" s="75"/>
      <c r="BE152" s="75"/>
      <c r="BF152" s="75"/>
      <c r="BG152" s="75"/>
      <c r="BH152" s="75"/>
      <c r="BI152" s="75"/>
    </row>
    <row r="153" spans="2:98" ht="24.95" customHeight="1" thickBot="1">
      <c r="B153" s="144" t="s">
        <v>264</v>
      </c>
      <c r="C153" s="168"/>
      <c r="D153" s="168"/>
      <c r="E153" s="168"/>
      <c r="F153" s="168"/>
      <c r="G153" s="168"/>
      <c r="H153" s="168"/>
      <c r="I153" s="168"/>
      <c r="J153" s="168"/>
      <c r="K153" s="168"/>
      <c r="L153" s="168"/>
      <c r="M153" s="168"/>
      <c r="N153" s="144" t="s">
        <v>265</v>
      </c>
      <c r="O153" s="168"/>
      <c r="P153" s="168"/>
      <c r="Q153" s="168"/>
      <c r="R153" s="168"/>
      <c r="S153" s="168"/>
      <c r="T153" s="168"/>
      <c r="U153" s="168"/>
      <c r="V153" s="168"/>
      <c r="W153" s="168"/>
      <c r="X153" s="168"/>
      <c r="Y153" s="168"/>
      <c r="BL153" s="69" t="s">
        <v>342</v>
      </c>
      <c r="CH153" s="75"/>
      <c r="CI153" s="69" t="s">
        <v>366</v>
      </c>
      <c r="CJ153" s="75"/>
      <c r="CK153" s="75"/>
      <c r="CL153" s="75"/>
      <c r="CM153" s="75"/>
      <c r="CN153" s="75"/>
      <c r="CO153" s="75"/>
      <c r="CP153" s="75"/>
      <c r="CQ153" s="75"/>
    </row>
    <row r="154" spans="2:98" ht="24.95" customHeight="1">
      <c r="B154" s="186" t="s">
        <v>259</v>
      </c>
      <c r="C154" s="186" t="s">
        <v>262</v>
      </c>
      <c r="D154" s="186" t="s">
        <v>263</v>
      </c>
      <c r="E154" s="186" t="str">
        <f t="shared" ref="E154:M154" si="12">BQ154</f>
        <v>HL93</v>
      </c>
      <c r="F154" s="186" t="str">
        <f t="shared" si="12"/>
        <v>FL120</v>
      </c>
      <c r="G154" s="186" t="str">
        <f t="shared" si="12"/>
        <v>SU2</v>
      </c>
      <c r="H154" s="186" t="str">
        <f t="shared" si="12"/>
        <v>SU3</v>
      </c>
      <c r="I154" s="186" t="str">
        <f t="shared" si="12"/>
        <v>SU4</v>
      </c>
      <c r="J154" s="186" t="str">
        <f t="shared" si="12"/>
        <v>C3</v>
      </c>
      <c r="K154" s="186" t="str">
        <f t="shared" si="12"/>
        <v>C4</v>
      </c>
      <c r="L154" s="186" t="str">
        <f t="shared" si="12"/>
        <v>C5</v>
      </c>
      <c r="M154" s="186" t="str">
        <f t="shared" si="12"/>
        <v>ST5</v>
      </c>
      <c r="N154" s="186" t="s">
        <v>259</v>
      </c>
      <c r="O154" s="186" t="s">
        <v>262</v>
      </c>
      <c r="P154" s="186" t="s">
        <v>263</v>
      </c>
      <c r="Q154" s="186" t="str">
        <f t="shared" ref="Q154:Q169" si="13">BZ154</f>
        <v>HL93</v>
      </c>
      <c r="R154" s="186" t="str">
        <f t="shared" ref="R154:R169" si="14">CA154</f>
        <v>FL120</v>
      </c>
      <c r="S154" s="186" t="str">
        <f t="shared" ref="S154:S169" si="15">CB154</f>
        <v>SU2</v>
      </c>
      <c r="T154" s="186" t="str">
        <f t="shared" ref="T154:T169" si="16">CC154</f>
        <v>SU3</v>
      </c>
      <c r="U154" s="186" t="str">
        <f t="shared" ref="U154:U169" si="17">CD154</f>
        <v>SU4</v>
      </c>
      <c r="V154" s="186" t="str">
        <f t="shared" ref="V154:V169" si="18">CE154</f>
        <v>C3</v>
      </c>
      <c r="W154" s="186" t="str">
        <f t="shared" ref="W154:W169" si="19">CF154</f>
        <v>C4</v>
      </c>
      <c r="X154" s="186" t="str">
        <f t="shared" ref="X154:X169" si="20">CG154</f>
        <v>C5</v>
      </c>
      <c r="Y154" s="186" t="str">
        <f t="shared" ref="Y154:Y169" si="21">CH154</f>
        <v>ST5</v>
      </c>
      <c r="BL154" s="371" t="s">
        <v>259</v>
      </c>
      <c r="BM154" s="372" t="s">
        <v>338</v>
      </c>
      <c r="BN154" s="372" t="s">
        <v>343</v>
      </c>
      <c r="BO154" s="372" t="s">
        <v>338</v>
      </c>
      <c r="BP154" s="372" t="s">
        <v>339</v>
      </c>
      <c r="BQ154" s="372" t="s">
        <v>8</v>
      </c>
      <c r="BR154" s="372" t="s">
        <v>121</v>
      </c>
      <c r="BS154" s="372" t="s">
        <v>1</v>
      </c>
      <c r="BT154" s="372" t="s">
        <v>2</v>
      </c>
      <c r="BU154" s="372" t="s">
        <v>3</v>
      </c>
      <c r="BV154" s="372" t="s">
        <v>4</v>
      </c>
      <c r="BW154" s="372" t="s">
        <v>5</v>
      </c>
      <c r="BX154" s="372" t="s">
        <v>6</v>
      </c>
      <c r="BY154" s="372" t="s">
        <v>7</v>
      </c>
      <c r="BZ154" s="372" t="s">
        <v>8</v>
      </c>
      <c r="CA154" s="372" t="s">
        <v>121</v>
      </c>
      <c r="CB154" s="372" t="s">
        <v>1</v>
      </c>
      <c r="CC154" s="372" t="s">
        <v>2</v>
      </c>
      <c r="CD154" s="372" t="s">
        <v>3</v>
      </c>
      <c r="CE154" s="372" t="s">
        <v>4</v>
      </c>
      <c r="CF154" s="372" t="s">
        <v>5</v>
      </c>
      <c r="CG154" s="372" t="s">
        <v>6</v>
      </c>
      <c r="CH154" s="373" t="s">
        <v>7</v>
      </c>
      <c r="CI154" s="382" t="s">
        <v>248</v>
      </c>
      <c r="CJ154" s="383">
        <v>1</v>
      </c>
      <c r="CK154" s="383">
        <v>2</v>
      </c>
      <c r="CL154" s="383">
        <v>3</v>
      </c>
      <c r="CM154" s="383">
        <v>4</v>
      </c>
      <c r="CN154" s="383">
        <v>5</v>
      </c>
      <c r="CO154" s="383">
        <v>6</v>
      </c>
      <c r="CP154" s="383">
        <v>7</v>
      </c>
      <c r="CQ154" s="383">
        <v>8</v>
      </c>
      <c r="CR154" s="372">
        <v>9</v>
      </c>
      <c r="CS154" s="372" t="s">
        <v>241</v>
      </c>
      <c r="CT154" s="373" t="s">
        <v>241</v>
      </c>
    </row>
    <row r="155" spans="2:98" ht="24.95" customHeight="1">
      <c r="B155" s="186" t="s">
        <v>239</v>
      </c>
      <c r="C155" s="186" t="s">
        <v>260</v>
      </c>
      <c r="D155" s="186" t="s">
        <v>260</v>
      </c>
      <c r="E155" s="186" t="s">
        <v>146</v>
      </c>
      <c r="F155" s="186" t="s">
        <v>146</v>
      </c>
      <c r="G155" s="186" t="s">
        <v>146</v>
      </c>
      <c r="H155" s="186" t="s">
        <v>146</v>
      </c>
      <c r="I155" s="186" t="s">
        <v>146</v>
      </c>
      <c r="J155" s="186" t="s">
        <v>146</v>
      </c>
      <c r="K155" s="186" t="s">
        <v>146</v>
      </c>
      <c r="L155" s="186" t="s">
        <v>146</v>
      </c>
      <c r="M155" s="186" t="s">
        <v>146</v>
      </c>
      <c r="N155" s="186" t="s">
        <v>239</v>
      </c>
      <c r="O155" s="186" t="s">
        <v>260</v>
      </c>
      <c r="P155" s="186" t="s">
        <v>260</v>
      </c>
      <c r="Q155" s="186" t="str">
        <f t="shared" si="13"/>
        <v>(kip)</v>
      </c>
      <c r="R155" s="186" t="str">
        <f t="shared" si="14"/>
        <v>(kip)</v>
      </c>
      <c r="S155" s="186" t="str">
        <f t="shared" si="15"/>
        <v>(kip)</v>
      </c>
      <c r="T155" s="186" t="str">
        <f t="shared" si="16"/>
        <v>(kip)</v>
      </c>
      <c r="U155" s="186" t="str">
        <f t="shared" si="17"/>
        <v>(kip)</v>
      </c>
      <c r="V155" s="186" t="str">
        <f t="shared" si="18"/>
        <v>(kip)</v>
      </c>
      <c r="W155" s="186" t="str">
        <f t="shared" si="19"/>
        <v>(kip)</v>
      </c>
      <c r="X155" s="186" t="str">
        <f t="shared" si="20"/>
        <v>(kip)</v>
      </c>
      <c r="Y155" s="186" t="str">
        <f t="shared" si="21"/>
        <v>(kip)</v>
      </c>
      <c r="BL155" s="374" t="s">
        <v>239</v>
      </c>
      <c r="BM155" s="144" t="s">
        <v>340</v>
      </c>
      <c r="BN155" s="144" t="s">
        <v>340</v>
      </c>
      <c r="BO155" s="144" t="s">
        <v>247</v>
      </c>
      <c r="BP155" s="144" t="s">
        <v>247</v>
      </c>
      <c r="BQ155" s="144" t="s">
        <v>146</v>
      </c>
      <c r="BR155" s="144" t="s">
        <v>146</v>
      </c>
      <c r="BS155" s="144" t="s">
        <v>146</v>
      </c>
      <c r="BT155" s="144" t="s">
        <v>146</v>
      </c>
      <c r="BU155" s="144" t="s">
        <v>146</v>
      </c>
      <c r="BV155" s="144" t="s">
        <v>146</v>
      </c>
      <c r="BW155" s="144" t="s">
        <v>146</v>
      </c>
      <c r="BX155" s="144" t="s">
        <v>146</v>
      </c>
      <c r="BY155" s="144" t="s">
        <v>146</v>
      </c>
      <c r="BZ155" s="144" t="s">
        <v>261</v>
      </c>
      <c r="CA155" s="144" t="s">
        <v>261</v>
      </c>
      <c r="CB155" s="144" t="s">
        <v>261</v>
      </c>
      <c r="CC155" s="144" t="s">
        <v>261</v>
      </c>
      <c r="CD155" s="144" t="s">
        <v>261</v>
      </c>
      <c r="CE155" s="144" t="s">
        <v>261</v>
      </c>
      <c r="CF155" s="144" t="s">
        <v>261</v>
      </c>
      <c r="CG155" s="144" t="s">
        <v>261</v>
      </c>
      <c r="CH155" s="375" t="s">
        <v>261</v>
      </c>
      <c r="CI155" s="386" t="s">
        <v>242</v>
      </c>
      <c r="CJ155" s="154" t="s">
        <v>8</v>
      </c>
      <c r="CK155" s="154" t="s">
        <v>121</v>
      </c>
      <c r="CL155" s="154" t="s">
        <v>1</v>
      </c>
      <c r="CM155" s="154" t="s">
        <v>2</v>
      </c>
      <c r="CN155" s="154" t="s">
        <v>3</v>
      </c>
      <c r="CO155" s="154" t="s">
        <v>4</v>
      </c>
      <c r="CP155" s="154" t="s">
        <v>5</v>
      </c>
      <c r="CQ155" s="154" t="s">
        <v>6</v>
      </c>
      <c r="CR155" s="144" t="s">
        <v>7</v>
      </c>
      <c r="CS155" s="144" t="s">
        <v>246</v>
      </c>
      <c r="CT155" s="375" t="s">
        <v>247</v>
      </c>
    </row>
    <row r="156" spans="2:98" ht="24.95" customHeight="1">
      <c r="B156" s="186">
        <f t="shared" ref="B156:B169" si="22">BL156</f>
        <v>5</v>
      </c>
      <c r="C156" s="166">
        <f t="shared" ref="C156:C169" si="23">BM156-1</f>
        <v>0.33000000000000007</v>
      </c>
      <c r="D156" s="166">
        <f t="shared" ref="D156:D169" si="24">BO156-1</f>
        <v>0</v>
      </c>
      <c r="E156" s="167">
        <f t="shared" ref="E156:E169" si="25">BQ156</f>
        <v>55.2</v>
      </c>
      <c r="F156" s="167">
        <f t="shared" ref="F156:F169" si="26">BR156</f>
        <v>88.666111999999998</v>
      </c>
      <c r="G156" s="167">
        <f t="shared" ref="G156:G169" si="27">BS156</f>
        <v>36.575000000000003</v>
      </c>
      <c r="H156" s="167">
        <f t="shared" ref="H156:H169" si="28">BT156</f>
        <v>36.575000000000003</v>
      </c>
      <c r="I156" s="167">
        <f t="shared" ref="I156:I169" si="29">BU156</f>
        <v>31.088750000000001</v>
      </c>
      <c r="J156" s="167">
        <f t="shared" ref="J156:J169" si="30">BV156</f>
        <v>36.575000000000003</v>
      </c>
      <c r="K156" s="167">
        <f t="shared" ref="K156:K169" si="31">BW156</f>
        <v>36.575000000000003</v>
      </c>
      <c r="L156" s="167">
        <f t="shared" ref="L156:L169" si="32">BX156</f>
        <v>33.25</v>
      </c>
      <c r="M156" s="167">
        <f t="shared" ref="M156:M169" si="33">BY156</f>
        <v>29.925000000000001</v>
      </c>
      <c r="N156" s="186">
        <f t="shared" ref="N156:N169" si="34">BL156</f>
        <v>5</v>
      </c>
      <c r="O156" s="166">
        <f t="shared" ref="O156:O169" si="35">BN156-1</f>
        <v>0.33000000000000007</v>
      </c>
      <c r="P156" s="166">
        <f t="shared" ref="P156:P169" si="36">BP156-1</f>
        <v>0</v>
      </c>
      <c r="Q156" s="167">
        <f t="shared" si="13"/>
        <v>44.16</v>
      </c>
      <c r="R156" s="167">
        <f t="shared" si="14"/>
        <v>70.93289</v>
      </c>
      <c r="S156" s="167">
        <f t="shared" si="15"/>
        <v>29.26</v>
      </c>
      <c r="T156" s="167">
        <f t="shared" si="16"/>
        <v>34.134715999999997</v>
      </c>
      <c r="U156" s="167">
        <f t="shared" si="17"/>
        <v>29.014509</v>
      </c>
      <c r="V156" s="167">
        <f t="shared" si="18"/>
        <v>29.26</v>
      </c>
      <c r="W156" s="167">
        <f t="shared" si="19"/>
        <v>34.134715999999997</v>
      </c>
      <c r="X156" s="167">
        <f t="shared" si="20"/>
        <v>31.031559999999999</v>
      </c>
      <c r="Y156" s="167">
        <f t="shared" si="21"/>
        <v>28.728000000000002</v>
      </c>
      <c r="BL156" s="374">
        <v>5</v>
      </c>
      <c r="BM156" s="144">
        <v>1.33</v>
      </c>
      <c r="BN156" s="144">
        <v>1.33</v>
      </c>
      <c r="BO156" s="144">
        <v>1</v>
      </c>
      <c r="BP156" s="144">
        <v>1</v>
      </c>
      <c r="BQ156" s="144">
        <v>55.2</v>
      </c>
      <c r="BR156" s="144">
        <v>88.666111999999998</v>
      </c>
      <c r="BS156" s="144">
        <v>36.575000000000003</v>
      </c>
      <c r="BT156" s="144">
        <v>36.575000000000003</v>
      </c>
      <c r="BU156" s="144">
        <v>31.088750000000001</v>
      </c>
      <c r="BV156" s="144">
        <v>36.575000000000003</v>
      </c>
      <c r="BW156" s="144">
        <v>36.575000000000003</v>
      </c>
      <c r="BX156" s="144">
        <v>33.25</v>
      </c>
      <c r="BY156" s="144">
        <v>29.925000000000001</v>
      </c>
      <c r="BZ156" s="144">
        <v>44.16</v>
      </c>
      <c r="CA156" s="144">
        <v>70.93289</v>
      </c>
      <c r="CB156" s="144">
        <v>29.26</v>
      </c>
      <c r="CC156" s="144">
        <v>34.134715999999997</v>
      </c>
      <c r="CD156" s="144">
        <v>29.014509</v>
      </c>
      <c r="CE156" s="144">
        <v>29.26</v>
      </c>
      <c r="CF156" s="144">
        <v>34.134715999999997</v>
      </c>
      <c r="CG156" s="144">
        <v>31.031559999999999</v>
      </c>
      <c r="CH156" s="375">
        <v>28.728000000000002</v>
      </c>
      <c r="CI156" s="386">
        <v>5</v>
      </c>
      <c r="CJ156" s="434">
        <v>22.88</v>
      </c>
      <c r="CK156" s="434">
        <v>35.466000000000001</v>
      </c>
      <c r="CL156" s="434">
        <v>14.63</v>
      </c>
      <c r="CM156" s="434">
        <v>17.067</v>
      </c>
      <c r="CN156" s="434">
        <v>16.579000000000001</v>
      </c>
      <c r="CO156" s="434">
        <v>14.63</v>
      </c>
      <c r="CP156" s="434">
        <v>17.067</v>
      </c>
      <c r="CQ156" s="434">
        <v>15.516</v>
      </c>
      <c r="CR156" s="146">
        <v>14.364000000000001</v>
      </c>
      <c r="CS156" s="145">
        <v>1.33</v>
      </c>
      <c r="CT156" s="452">
        <v>1</v>
      </c>
    </row>
    <row r="157" spans="2:98" ht="24.95" customHeight="1">
      <c r="B157" s="186">
        <f t="shared" si="22"/>
        <v>10</v>
      </c>
      <c r="C157" s="166">
        <f t="shared" si="23"/>
        <v>0.33000000000000007</v>
      </c>
      <c r="D157" s="166">
        <f t="shared" si="24"/>
        <v>0</v>
      </c>
      <c r="E157" s="167">
        <f t="shared" si="25"/>
        <v>114.4</v>
      </c>
      <c r="F157" s="167">
        <f t="shared" si="26"/>
        <v>177.33222499999999</v>
      </c>
      <c r="G157" s="167">
        <f t="shared" si="27"/>
        <v>73.150000000000006</v>
      </c>
      <c r="H157" s="167">
        <f t="shared" si="28"/>
        <v>91.687631999999994</v>
      </c>
      <c r="I157" s="167">
        <f t="shared" si="29"/>
        <v>82.895043000000001</v>
      </c>
      <c r="J157" s="167">
        <f t="shared" si="30"/>
        <v>73.150000000000006</v>
      </c>
      <c r="K157" s="167">
        <f t="shared" si="31"/>
        <v>91.687631999999994</v>
      </c>
      <c r="L157" s="167">
        <f t="shared" si="32"/>
        <v>83.352393000000006</v>
      </c>
      <c r="M157" s="167">
        <f t="shared" si="33"/>
        <v>76.608000000000004</v>
      </c>
      <c r="N157" s="186">
        <f t="shared" si="34"/>
        <v>10</v>
      </c>
      <c r="O157" s="166">
        <f t="shared" si="35"/>
        <v>0.33000000000000007</v>
      </c>
      <c r="P157" s="166">
        <f t="shared" si="36"/>
        <v>0</v>
      </c>
      <c r="Q157" s="167">
        <f t="shared" si="13"/>
        <v>56.4</v>
      </c>
      <c r="R157" s="167">
        <f t="shared" si="14"/>
        <v>70.93289</v>
      </c>
      <c r="S157" s="167">
        <f t="shared" si="15"/>
        <v>29.26</v>
      </c>
      <c r="T157" s="167">
        <f t="shared" si="16"/>
        <v>46.327357999999997</v>
      </c>
      <c r="U157" s="167">
        <f t="shared" si="17"/>
        <v>43.521763</v>
      </c>
      <c r="V157" s="167">
        <f t="shared" si="18"/>
        <v>29.26</v>
      </c>
      <c r="W157" s="167">
        <f t="shared" si="19"/>
        <v>46.327357999999997</v>
      </c>
      <c r="X157" s="167">
        <f t="shared" si="20"/>
        <v>42.115780000000001</v>
      </c>
      <c r="Y157" s="167">
        <f t="shared" si="21"/>
        <v>38.304000000000002</v>
      </c>
      <c r="BL157" s="374">
        <v>10</v>
      </c>
      <c r="BM157" s="144">
        <v>1.33</v>
      </c>
      <c r="BN157" s="144">
        <v>1.33</v>
      </c>
      <c r="BO157" s="144">
        <v>1</v>
      </c>
      <c r="BP157" s="144">
        <v>1</v>
      </c>
      <c r="BQ157" s="144">
        <v>114.4</v>
      </c>
      <c r="BR157" s="144">
        <v>177.33222499999999</v>
      </c>
      <c r="BS157" s="144">
        <v>73.150000000000006</v>
      </c>
      <c r="BT157" s="144">
        <v>91.687631999999994</v>
      </c>
      <c r="BU157" s="144">
        <v>82.895043000000001</v>
      </c>
      <c r="BV157" s="144">
        <v>73.150000000000006</v>
      </c>
      <c r="BW157" s="144">
        <v>91.687631999999994</v>
      </c>
      <c r="BX157" s="144">
        <v>83.352393000000006</v>
      </c>
      <c r="BY157" s="144">
        <v>76.608000000000004</v>
      </c>
      <c r="BZ157" s="144">
        <v>56.4</v>
      </c>
      <c r="CA157" s="144">
        <v>70.93289</v>
      </c>
      <c r="CB157" s="144">
        <v>29.26</v>
      </c>
      <c r="CC157" s="144">
        <v>46.327357999999997</v>
      </c>
      <c r="CD157" s="144">
        <v>43.521763</v>
      </c>
      <c r="CE157" s="144">
        <v>29.26</v>
      </c>
      <c r="CF157" s="144">
        <v>46.327357999999997</v>
      </c>
      <c r="CG157" s="144">
        <v>42.115780000000001</v>
      </c>
      <c r="CH157" s="375">
        <v>38.304000000000002</v>
      </c>
      <c r="CI157" s="386">
        <v>10</v>
      </c>
      <c r="CJ157" s="434">
        <v>29.8</v>
      </c>
      <c r="CK157" s="434">
        <v>35.466000000000001</v>
      </c>
      <c r="CL157" s="434">
        <v>14.63</v>
      </c>
      <c r="CM157" s="434">
        <v>23.164000000000001</v>
      </c>
      <c r="CN157" s="434">
        <v>26.943000000000001</v>
      </c>
      <c r="CO157" s="434">
        <v>14.63</v>
      </c>
      <c r="CP157" s="434">
        <v>23.164000000000001</v>
      </c>
      <c r="CQ157" s="434">
        <v>21.058</v>
      </c>
      <c r="CR157" s="146">
        <v>19.152000000000001</v>
      </c>
      <c r="CS157" s="145">
        <v>1.33</v>
      </c>
      <c r="CT157" s="452">
        <v>1</v>
      </c>
    </row>
    <row r="158" spans="2:98" ht="24.95" customHeight="1">
      <c r="B158" s="186">
        <f t="shared" si="22"/>
        <v>15</v>
      </c>
      <c r="C158" s="166">
        <f t="shared" si="23"/>
        <v>0.33000000000000007</v>
      </c>
      <c r="D158" s="166">
        <f t="shared" si="24"/>
        <v>0</v>
      </c>
      <c r="E158" s="167">
        <f t="shared" si="25"/>
        <v>205.00987599999999</v>
      </c>
      <c r="F158" s="167">
        <f t="shared" si="26"/>
        <v>265.99833699999999</v>
      </c>
      <c r="G158" s="167">
        <f t="shared" si="27"/>
        <v>109.72499999999999</v>
      </c>
      <c r="H158" s="167">
        <f t="shared" si="28"/>
        <v>162.720685</v>
      </c>
      <c r="I158" s="167">
        <f t="shared" si="29"/>
        <v>176.161293</v>
      </c>
      <c r="J158" s="167">
        <f t="shared" si="30"/>
        <v>109.72499999999999</v>
      </c>
      <c r="K158" s="167">
        <f t="shared" si="31"/>
        <v>162.720685</v>
      </c>
      <c r="L158" s="167">
        <f t="shared" si="32"/>
        <v>147.92789500000001</v>
      </c>
      <c r="M158" s="167">
        <f t="shared" si="33"/>
        <v>134.86199999999999</v>
      </c>
      <c r="N158" s="186">
        <f t="shared" si="34"/>
        <v>15</v>
      </c>
      <c r="O158" s="166">
        <f t="shared" si="35"/>
        <v>0.33000000000000007</v>
      </c>
      <c r="P158" s="166">
        <f t="shared" si="36"/>
        <v>0</v>
      </c>
      <c r="Q158" s="167">
        <f t="shared" si="13"/>
        <v>62.433332999999998</v>
      </c>
      <c r="R158" s="167">
        <f t="shared" si="14"/>
        <v>75.661749</v>
      </c>
      <c r="S158" s="167">
        <f t="shared" si="15"/>
        <v>31.388000000000002</v>
      </c>
      <c r="T158" s="167">
        <f t="shared" si="16"/>
        <v>50.391571999999996</v>
      </c>
      <c r="U158" s="167">
        <f t="shared" si="17"/>
        <v>53.885508999999999</v>
      </c>
      <c r="V158" s="167">
        <f t="shared" si="18"/>
        <v>34.58</v>
      </c>
      <c r="W158" s="167">
        <f t="shared" si="19"/>
        <v>50.391571999999996</v>
      </c>
      <c r="X158" s="167">
        <f t="shared" si="20"/>
        <v>46.549112999999998</v>
      </c>
      <c r="Y158" s="167">
        <f t="shared" si="21"/>
        <v>41.496000000000002</v>
      </c>
      <c r="BL158" s="374">
        <v>15</v>
      </c>
      <c r="BM158" s="144">
        <v>1.33</v>
      </c>
      <c r="BN158" s="144">
        <v>1.33</v>
      </c>
      <c r="BO158" s="144">
        <v>1</v>
      </c>
      <c r="BP158" s="144">
        <v>1</v>
      </c>
      <c r="BQ158" s="144">
        <v>205.00987599999999</v>
      </c>
      <c r="BR158" s="144">
        <v>265.99833699999999</v>
      </c>
      <c r="BS158" s="144">
        <v>109.72499999999999</v>
      </c>
      <c r="BT158" s="144">
        <v>162.720685</v>
      </c>
      <c r="BU158" s="144">
        <v>176.161293</v>
      </c>
      <c r="BV158" s="144">
        <v>109.72499999999999</v>
      </c>
      <c r="BW158" s="144">
        <v>162.720685</v>
      </c>
      <c r="BX158" s="144">
        <v>147.92789500000001</v>
      </c>
      <c r="BY158" s="144">
        <v>134.86199999999999</v>
      </c>
      <c r="BZ158" s="144">
        <v>62.433332999999998</v>
      </c>
      <c r="CA158" s="144">
        <v>75.661749</v>
      </c>
      <c r="CB158" s="144">
        <v>31.388000000000002</v>
      </c>
      <c r="CC158" s="144">
        <v>50.391571999999996</v>
      </c>
      <c r="CD158" s="144">
        <v>53.885508999999999</v>
      </c>
      <c r="CE158" s="144">
        <v>34.58</v>
      </c>
      <c r="CF158" s="144">
        <v>50.391571999999996</v>
      </c>
      <c r="CG158" s="144">
        <v>46.549112999999998</v>
      </c>
      <c r="CH158" s="375">
        <v>41.496000000000002</v>
      </c>
      <c r="CI158" s="386">
        <v>15</v>
      </c>
      <c r="CJ158" s="434">
        <v>33.616999999999997</v>
      </c>
      <c r="CK158" s="434">
        <v>38.421999999999997</v>
      </c>
      <c r="CL158" s="434">
        <v>15.694000000000001</v>
      </c>
      <c r="CM158" s="434">
        <v>29.097000000000001</v>
      </c>
      <c r="CN158" s="434">
        <v>31.423999999999999</v>
      </c>
      <c r="CO158" s="434">
        <v>17.29</v>
      </c>
      <c r="CP158" s="434">
        <v>25.196000000000002</v>
      </c>
      <c r="CQ158" s="434">
        <v>25.122</v>
      </c>
      <c r="CR158" s="146">
        <v>23.141999999999999</v>
      </c>
      <c r="CS158" s="145">
        <v>1.33</v>
      </c>
      <c r="CT158" s="452">
        <v>1</v>
      </c>
    </row>
    <row r="159" spans="2:98" ht="24.95" customHeight="1">
      <c r="B159" s="186">
        <f t="shared" si="22"/>
        <v>20</v>
      </c>
      <c r="C159" s="166">
        <f t="shared" si="23"/>
        <v>0.33000000000000007</v>
      </c>
      <c r="D159" s="166">
        <f t="shared" si="24"/>
        <v>0</v>
      </c>
      <c r="E159" s="167">
        <f t="shared" si="25"/>
        <v>301.03309300000001</v>
      </c>
      <c r="F159" s="167">
        <f t="shared" si="26"/>
        <v>354.66444999999999</v>
      </c>
      <c r="G159" s="167">
        <f t="shared" si="27"/>
        <v>146.30000000000001</v>
      </c>
      <c r="H159" s="167">
        <f t="shared" si="28"/>
        <v>234.81221099999999</v>
      </c>
      <c r="I159" s="167">
        <f t="shared" si="29"/>
        <v>269.42754300000001</v>
      </c>
      <c r="J159" s="167">
        <f t="shared" si="30"/>
        <v>153.34117599999999</v>
      </c>
      <c r="K159" s="167">
        <f t="shared" si="31"/>
        <v>234.81221099999999</v>
      </c>
      <c r="L159" s="167">
        <f t="shared" si="32"/>
        <v>213.46564699999999</v>
      </c>
      <c r="M159" s="167">
        <f t="shared" si="33"/>
        <v>193.91399999999999</v>
      </c>
      <c r="N159" s="186">
        <f t="shared" si="34"/>
        <v>20</v>
      </c>
      <c r="O159" s="166">
        <f t="shared" si="35"/>
        <v>0.33000000000000007</v>
      </c>
      <c r="P159" s="166">
        <f t="shared" si="36"/>
        <v>0</v>
      </c>
      <c r="Q159" s="167">
        <f t="shared" si="13"/>
        <v>66.25</v>
      </c>
      <c r="R159" s="167">
        <f t="shared" si="14"/>
        <v>92.212756999999996</v>
      </c>
      <c r="S159" s="167">
        <f t="shared" si="15"/>
        <v>34.845999999999997</v>
      </c>
      <c r="T159" s="167">
        <f t="shared" si="16"/>
        <v>59.494357999999998</v>
      </c>
      <c r="U159" s="167">
        <f t="shared" si="17"/>
        <v>61.377332000000003</v>
      </c>
      <c r="V159" s="167">
        <f t="shared" si="18"/>
        <v>37.24</v>
      </c>
      <c r="W159" s="167">
        <f t="shared" si="19"/>
        <v>52.423679</v>
      </c>
      <c r="X159" s="167">
        <f t="shared" si="20"/>
        <v>51.536835000000004</v>
      </c>
      <c r="Y159" s="167">
        <f t="shared" si="21"/>
        <v>47.88</v>
      </c>
      <c r="BL159" s="374">
        <v>20</v>
      </c>
      <c r="BM159" s="144">
        <v>1.33</v>
      </c>
      <c r="BN159" s="144">
        <v>1.33</v>
      </c>
      <c r="BO159" s="144">
        <v>1</v>
      </c>
      <c r="BP159" s="144">
        <v>1</v>
      </c>
      <c r="BQ159" s="144">
        <v>301.03309300000001</v>
      </c>
      <c r="BR159" s="144">
        <v>354.66444999999999</v>
      </c>
      <c r="BS159" s="144">
        <v>146.30000000000001</v>
      </c>
      <c r="BT159" s="144">
        <v>234.81221099999999</v>
      </c>
      <c r="BU159" s="144">
        <v>269.42754300000001</v>
      </c>
      <c r="BV159" s="144">
        <v>153.34117599999999</v>
      </c>
      <c r="BW159" s="144">
        <v>234.81221099999999</v>
      </c>
      <c r="BX159" s="144">
        <v>213.46564699999999</v>
      </c>
      <c r="BY159" s="144">
        <v>193.91399999999999</v>
      </c>
      <c r="BZ159" s="144">
        <v>66.25</v>
      </c>
      <c r="CA159" s="144">
        <v>92.212756999999996</v>
      </c>
      <c r="CB159" s="144">
        <v>34.845999999999997</v>
      </c>
      <c r="CC159" s="144">
        <v>59.494357999999998</v>
      </c>
      <c r="CD159" s="144">
        <v>61.377332000000003</v>
      </c>
      <c r="CE159" s="144">
        <v>37.24</v>
      </c>
      <c r="CF159" s="144">
        <v>52.423679</v>
      </c>
      <c r="CG159" s="144">
        <v>51.536835000000004</v>
      </c>
      <c r="CH159" s="375">
        <v>47.88</v>
      </c>
      <c r="CI159" s="386">
        <v>20</v>
      </c>
      <c r="CJ159" s="434">
        <v>36.325000000000003</v>
      </c>
      <c r="CK159" s="434">
        <v>48.765999999999998</v>
      </c>
      <c r="CL159" s="434">
        <v>17.422999999999998</v>
      </c>
      <c r="CM159" s="434">
        <v>32.795000000000002</v>
      </c>
      <c r="CN159" s="434">
        <v>35.204999999999998</v>
      </c>
      <c r="CO159" s="434">
        <v>18.62</v>
      </c>
      <c r="CP159" s="434">
        <v>26.212</v>
      </c>
      <c r="CQ159" s="434">
        <v>27.154</v>
      </c>
      <c r="CR159" s="146">
        <v>26.334</v>
      </c>
      <c r="CS159" s="145">
        <v>1.33</v>
      </c>
      <c r="CT159" s="452">
        <v>1</v>
      </c>
    </row>
    <row r="160" spans="2:98" ht="24.95" customHeight="1">
      <c r="B160" s="186">
        <f t="shared" si="22"/>
        <v>30</v>
      </c>
      <c r="C160" s="166">
        <f t="shared" si="23"/>
        <v>0.33000000000000007</v>
      </c>
      <c r="D160" s="166">
        <f t="shared" si="24"/>
        <v>0</v>
      </c>
      <c r="E160" s="167">
        <f t="shared" si="25"/>
        <v>506.18703499999998</v>
      </c>
      <c r="F160" s="167">
        <f t="shared" si="26"/>
        <v>625.39164700000003</v>
      </c>
      <c r="G160" s="167">
        <f t="shared" si="27"/>
        <v>243.34305900000001</v>
      </c>
      <c r="H160" s="167">
        <f t="shared" si="28"/>
        <v>440.25164000000001</v>
      </c>
      <c r="I160" s="167">
        <f t="shared" si="29"/>
        <v>476.79876200000001</v>
      </c>
      <c r="J160" s="167">
        <f t="shared" si="30"/>
        <v>264.04411800000003</v>
      </c>
      <c r="K160" s="167">
        <f t="shared" si="31"/>
        <v>380.05373700000001</v>
      </c>
      <c r="L160" s="167">
        <f t="shared" si="32"/>
        <v>376.89042499999999</v>
      </c>
      <c r="M160" s="167">
        <f t="shared" si="33"/>
        <v>351.38600000000002</v>
      </c>
      <c r="N160" s="186">
        <f t="shared" si="34"/>
        <v>30</v>
      </c>
      <c r="O160" s="166">
        <f t="shared" si="35"/>
        <v>0.33000000000000007</v>
      </c>
      <c r="P160" s="166">
        <f t="shared" si="36"/>
        <v>0</v>
      </c>
      <c r="Q160" s="167">
        <f t="shared" si="13"/>
        <v>75.567999999999998</v>
      </c>
      <c r="R160" s="167">
        <f t="shared" si="14"/>
        <v>109.94595700000001</v>
      </c>
      <c r="S160" s="167">
        <f t="shared" si="15"/>
        <v>38.304000000000002</v>
      </c>
      <c r="T160" s="167">
        <f t="shared" si="16"/>
        <v>68.922905</v>
      </c>
      <c r="U160" s="167">
        <f t="shared" si="17"/>
        <v>71.951554999999999</v>
      </c>
      <c r="V160" s="167">
        <f t="shared" si="18"/>
        <v>39.9</v>
      </c>
      <c r="W160" s="167">
        <f t="shared" si="19"/>
        <v>58.357118999999997</v>
      </c>
      <c r="X160" s="167">
        <f t="shared" si="20"/>
        <v>57.594985000000001</v>
      </c>
      <c r="Y160" s="167">
        <f t="shared" si="21"/>
        <v>55.86</v>
      </c>
      <c r="BL160" s="374">
        <v>30</v>
      </c>
      <c r="BM160" s="144">
        <v>1.33</v>
      </c>
      <c r="BN160" s="144">
        <v>1.33</v>
      </c>
      <c r="BO160" s="144">
        <v>1</v>
      </c>
      <c r="BP160" s="144">
        <v>1</v>
      </c>
      <c r="BQ160" s="144">
        <v>506.18703499999998</v>
      </c>
      <c r="BR160" s="144">
        <v>625.39164700000003</v>
      </c>
      <c r="BS160" s="144">
        <v>243.34305900000001</v>
      </c>
      <c r="BT160" s="144">
        <v>440.25164000000001</v>
      </c>
      <c r="BU160" s="144">
        <v>476.79876200000001</v>
      </c>
      <c r="BV160" s="144">
        <v>264.04411800000003</v>
      </c>
      <c r="BW160" s="144">
        <v>380.05373700000001</v>
      </c>
      <c r="BX160" s="144">
        <v>376.89042499999999</v>
      </c>
      <c r="BY160" s="144">
        <v>351.38600000000002</v>
      </c>
      <c r="BZ160" s="144">
        <v>75.567999999999998</v>
      </c>
      <c r="CA160" s="144">
        <v>109.94595700000001</v>
      </c>
      <c r="CB160" s="144">
        <v>38.304000000000002</v>
      </c>
      <c r="CC160" s="144">
        <v>68.922905</v>
      </c>
      <c r="CD160" s="144">
        <v>71.951554999999999</v>
      </c>
      <c r="CE160" s="144">
        <v>39.9</v>
      </c>
      <c r="CF160" s="144">
        <v>58.357118999999997</v>
      </c>
      <c r="CG160" s="144">
        <v>57.594985000000001</v>
      </c>
      <c r="CH160" s="375">
        <v>55.86</v>
      </c>
      <c r="CI160" s="386">
        <v>25</v>
      </c>
      <c r="CJ160" s="434">
        <v>40.984000000000002</v>
      </c>
      <c r="CK160" s="434">
        <v>54.972999999999999</v>
      </c>
      <c r="CL160" s="434">
        <v>18.46</v>
      </c>
      <c r="CM160" s="434">
        <v>35.014000000000003</v>
      </c>
      <c r="CN160" s="434">
        <v>37.473999999999997</v>
      </c>
      <c r="CO160" s="434">
        <v>22.344000000000001</v>
      </c>
      <c r="CP160" s="434">
        <v>28.675000000000001</v>
      </c>
      <c r="CQ160" s="434">
        <v>31.454000000000001</v>
      </c>
      <c r="CR160" s="146">
        <v>28.248999999999999</v>
      </c>
      <c r="CS160" s="145">
        <v>1.33</v>
      </c>
      <c r="CT160" s="452">
        <v>1</v>
      </c>
    </row>
    <row r="161" spans="2:98" ht="24.95" customHeight="1">
      <c r="B161" s="186">
        <f t="shared" si="22"/>
        <v>40</v>
      </c>
      <c r="C161" s="166">
        <f t="shared" si="23"/>
        <v>0.33000000000000007</v>
      </c>
      <c r="D161" s="166">
        <f t="shared" si="24"/>
        <v>0</v>
      </c>
      <c r="E161" s="167">
        <f t="shared" si="25"/>
        <v>727.89415199999996</v>
      </c>
      <c r="F161" s="167">
        <f t="shared" si="26"/>
        <v>997.04975400000001</v>
      </c>
      <c r="G161" s="167">
        <f t="shared" si="27"/>
        <v>354.40979399999998</v>
      </c>
      <c r="H161" s="167">
        <f t="shared" si="28"/>
        <v>658.752928</v>
      </c>
      <c r="I161" s="167">
        <f t="shared" si="29"/>
        <v>708.18899999999996</v>
      </c>
      <c r="J161" s="167">
        <f t="shared" si="30"/>
        <v>387.6</v>
      </c>
      <c r="K161" s="167">
        <f t="shared" si="31"/>
        <v>525.82450100000005</v>
      </c>
      <c r="L161" s="167">
        <f t="shared" si="32"/>
        <v>543.125044</v>
      </c>
      <c r="M161" s="167">
        <f t="shared" si="33"/>
        <v>529.87199999999996</v>
      </c>
      <c r="N161" s="186">
        <f t="shared" si="34"/>
        <v>40</v>
      </c>
      <c r="O161" s="166">
        <f t="shared" si="35"/>
        <v>0.33000000000000007</v>
      </c>
      <c r="P161" s="166">
        <f t="shared" si="36"/>
        <v>0</v>
      </c>
      <c r="Q161" s="167">
        <f t="shared" si="13"/>
        <v>86.215999999999994</v>
      </c>
      <c r="R161" s="167">
        <f t="shared" si="14"/>
        <v>122.35913499999999</v>
      </c>
      <c r="S161" s="167">
        <f t="shared" si="15"/>
        <v>40.033000000000001</v>
      </c>
      <c r="T161" s="167">
        <f t="shared" si="16"/>
        <v>73.637179000000003</v>
      </c>
      <c r="U161" s="167">
        <f t="shared" si="17"/>
        <v>77.238665999999995</v>
      </c>
      <c r="V161" s="167">
        <f t="shared" si="18"/>
        <v>47.88</v>
      </c>
      <c r="W161" s="167">
        <f t="shared" si="19"/>
        <v>66.68374</v>
      </c>
      <c r="X161" s="167">
        <f t="shared" si="20"/>
        <v>66.471238999999997</v>
      </c>
      <c r="Y161" s="167">
        <f t="shared" si="21"/>
        <v>59.85</v>
      </c>
      <c r="BL161" s="374">
        <v>40</v>
      </c>
      <c r="BM161" s="144">
        <v>1.33</v>
      </c>
      <c r="BN161" s="144">
        <v>1.33</v>
      </c>
      <c r="BO161" s="144">
        <v>1</v>
      </c>
      <c r="BP161" s="144">
        <v>1</v>
      </c>
      <c r="BQ161" s="144">
        <v>727.89415199999996</v>
      </c>
      <c r="BR161" s="144">
        <v>997.04975400000001</v>
      </c>
      <c r="BS161" s="144">
        <v>354.40979399999998</v>
      </c>
      <c r="BT161" s="144">
        <v>658.752928</v>
      </c>
      <c r="BU161" s="144">
        <v>708.18899999999996</v>
      </c>
      <c r="BV161" s="144">
        <v>387.6</v>
      </c>
      <c r="BW161" s="144">
        <v>525.82450100000005</v>
      </c>
      <c r="BX161" s="144">
        <v>543.125044</v>
      </c>
      <c r="BY161" s="144">
        <v>529.87199999999996</v>
      </c>
      <c r="BZ161" s="144">
        <v>86.215999999999994</v>
      </c>
      <c r="CA161" s="144">
        <v>122.35913499999999</v>
      </c>
      <c r="CB161" s="144">
        <v>40.033000000000001</v>
      </c>
      <c r="CC161" s="144">
        <v>73.637179000000003</v>
      </c>
      <c r="CD161" s="144">
        <v>77.238665999999995</v>
      </c>
      <c r="CE161" s="144">
        <v>47.88</v>
      </c>
      <c r="CF161" s="144">
        <v>66.68374</v>
      </c>
      <c r="CG161" s="144">
        <v>66.471238999999997</v>
      </c>
      <c r="CH161" s="375">
        <v>59.85</v>
      </c>
      <c r="CI161" s="386">
        <v>30</v>
      </c>
      <c r="CJ161" s="434">
        <v>45.067</v>
      </c>
      <c r="CK161" s="434">
        <v>59.110999999999997</v>
      </c>
      <c r="CL161" s="434">
        <v>19.152000000000001</v>
      </c>
      <c r="CM161" s="434">
        <v>36.494</v>
      </c>
      <c r="CN161" s="434">
        <v>38.987000000000002</v>
      </c>
      <c r="CO161" s="434">
        <v>24.827000000000002</v>
      </c>
      <c r="CP161" s="434">
        <v>31.210999999999999</v>
      </c>
      <c r="CQ161" s="434">
        <v>35.078000000000003</v>
      </c>
      <c r="CR161" s="146">
        <v>29.526</v>
      </c>
      <c r="CS161" s="145">
        <v>1.33</v>
      </c>
      <c r="CT161" s="452">
        <v>1</v>
      </c>
    </row>
    <row r="162" spans="2:98" ht="24.95" customHeight="1">
      <c r="B162" s="186">
        <f t="shared" si="22"/>
        <v>60</v>
      </c>
      <c r="C162" s="166">
        <f t="shared" si="23"/>
        <v>0.33000000000000007</v>
      </c>
      <c r="D162" s="166">
        <f t="shared" si="24"/>
        <v>0</v>
      </c>
      <c r="E162" s="167">
        <f t="shared" si="25"/>
        <v>1359.2380880000001</v>
      </c>
      <c r="F162" s="167">
        <f t="shared" si="26"/>
        <v>1787.801933</v>
      </c>
      <c r="G162" s="167">
        <f t="shared" si="27"/>
        <v>578.52652899999998</v>
      </c>
      <c r="H162" s="167">
        <f t="shared" si="28"/>
        <v>1096.704215</v>
      </c>
      <c r="I162" s="167">
        <f t="shared" si="29"/>
        <v>1172.329238</v>
      </c>
      <c r="J162" s="167">
        <f t="shared" si="30"/>
        <v>754.93333299999995</v>
      </c>
      <c r="K162" s="167">
        <f t="shared" si="31"/>
        <v>956.58023300000002</v>
      </c>
      <c r="L162" s="167">
        <f t="shared" si="32"/>
        <v>1061.701589</v>
      </c>
      <c r="M162" s="167">
        <f t="shared" si="33"/>
        <v>887.90800000000002</v>
      </c>
      <c r="N162" s="186">
        <f t="shared" si="34"/>
        <v>60</v>
      </c>
      <c r="O162" s="166">
        <f t="shared" si="35"/>
        <v>0.33000000000000007</v>
      </c>
      <c r="P162" s="166">
        <f t="shared" si="36"/>
        <v>0</v>
      </c>
      <c r="Q162" s="167">
        <f t="shared" si="13"/>
        <v>100.06399999999999</v>
      </c>
      <c r="R162" s="167">
        <f t="shared" si="14"/>
        <v>134.77231399999999</v>
      </c>
      <c r="S162" s="167">
        <f t="shared" si="15"/>
        <v>41.762</v>
      </c>
      <c r="T162" s="167">
        <f t="shared" si="16"/>
        <v>78.351453000000006</v>
      </c>
      <c r="U162" s="167">
        <f t="shared" si="17"/>
        <v>82.525777000000005</v>
      </c>
      <c r="V162" s="167">
        <f t="shared" si="18"/>
        <v>56.746667000000002</v>
      </c>
      <c r="W162" s="167">
        <f t="shared" si="19"/>
        <v>76.952160000000006</v>
      </c>
      <c r="X162" s="167">
        <f t="shared" si="20"/>
        <v>75.827400999999995</v>
      </c>
      <c r="Y162" s="167">
        <f t="shared" si="21"/>
        <v>71.819999999999993</v>
      </c>
      <c r="BL162" s="374">
        <v>60</v>
      </c>
      <c r="BM162" s="144">
        <v>1.33</v>
      </c>
      <c r="BN162" s="144">
        <v>1.33</v>
      </c>
      <c r="BO162" s="144">
        <v>1</v>
      </c>
      <c r="BP162" s="144">
        <v>1</v>
      </c>
      <c r="BQ162" s="144">
        <v>1359.2380880000001</v>
      </c>
      <c r="BR162" s="144">
        <v>1787.801933</v>
      </c>
      <c r="BS162" s="144">
        <v>578.52652899999998</v>
      </c>
      <c r="BT162" s="144">
        <v>1096.704215</v>
      </c>
      <c r="BU162" s="144">
        <v>1172.329238</v>
      </c>
      <c r="BV162" s="144">
        <v>754.93333299999995</v>
      </c>
      <c r="BW162" s="144">
        <v>956.58023300000002</v>
      </c>
      <c r="BX162" s="144">
        <v>1061.701589</v>
      </c>
      <c r="BY162" s="144">
        <v>887.90800000000002</v>
      </c>
      <c r="BZ162" s="144">
        <v>100.06399999999999</v>
      </c>
      <c r="CA162" s="144">
        <v>134.77231399999999</v>
      </c>
      <c r="CB162" s="144">
        <v>41.762</v>
      </c>
      <c r="CC162" s="144">
        <v>78.351453000000006</v>
      </c>
      <c r="CD162" s="144">
        <v>82.525777000000005</v>
      </c>
      <c r="CE162" s="144">
        <v>56.746667000000002</v>
      </c>
      <c r="CF162" s="144">
        <v>76.952160000000006</v>
      </c>
      <c r="CG162" s="144">
        <v>75.827400999999995</v>
      </c>
      <c r="CH162" s="375">
        <v>71.819999999999993</v>
      </c>
      <c r="CI162" s="386">
        <v>35</v>
      </c>
      <c r="CJ162" s="434">
        <v>48.44</v>
      </c>
      <c r="CK162" s="434">
        <v>62.066000000000003</v>
      </c>
      <c r="CL162" s="434">
        <v>19.646000000000001</v>
      </c>
      <c r="CM162" s="434">
        <v>37.549999999999997</v>
      </c>
      <c r="CN162" s="434">
        <v>40.067</v>
      </c>
      <c r="CO162" s="434">
        <v>26.6</v>
      </c>
      <c r="CP162" s="434">
        <v>33.460999999999999</v>
      </c>
      <c r="CQ162" s="434">
        <v>37.667000000000002</v>
      </c>
      <c r="CR162" s="146">
        <v>31.045999999999999</v>
      </c>
      <c r="CS162" s="145">
        <v>1.33</v>
      </c>
      <c r="CT162" s="452">
        <v>1</v>
      </c>
    </row>
    <row r="163" spans="2:98" ht="24.95" customHeight="1">
      <c r="B163" s="186">
        <f t="shared" si="22"/>
        <v>80</v>
      </c>
      <c r="C163" s="166">
        <f t="shared" si="23"/>
        <v>0.33000000000000007</v>
      </c>
      <c r="D163" s="166">
        <f t="shared" si="24"/>
        <v>0</v>
      </c>
      <c r="E163" s="167">
        <f t="shared" si="25"/>
        <v>2059.9422869999999</v>
      </c>
      <c r="F163" s="167">
        <f t="shared" si="26"/>
        <v>2582.1746969999999</v>
      </c>
      <c r="G163" s="167">
        <f t="shared" si="27"/>
        <v>803.63489700000002</v>
      </c>
      <c r="H163" s="167">
        <f t="shared" si="28"/>
        <v>1535.1298589999999</v>
      </c>
      <c r="I163" s="167">
        <f t="shared" si="29"/>
        <v>1637.149357</v>
      </c>
      <c r="J163" s="167">
        <f t="shared" si="30"/>
        <v>1124.8</v>
      </c>
      <c r="K163" s="167">
        <f t="shared" si="31"/>
        <v>1436.7356</v>
      </c>
      <c r="L163" s="167">
        <f t="shared" si="32"/>
        <v>1591.36266</v>
      </c>
      <c r="M163" s="167">
        <f t="shared" si="33"/>
        <v>1356.0147999999999</v>
      </c>
      <c r="N163" s="186">
        <f t="shared" si="34"/>
        <v>80</v>
      </c>
      <c r="O163" s="166">
        <f t="shared" si="35"/>
        <v>0.33000000000000007</v>
      </c>
      <c r="P163" s="166">
        <f t="shared" si="36"/>
        <v>0</v>
      </c>
      <c r="Q163" s="167">
        <f t="shared" si="13"/>
        <v>110.188</v>
      </c>
      <c r="R163" s="167">
        <f t="shared" si="14"/>
        <v>140.978903</v>
      </c>
      <c r="S163" s="167">
        <f t="shared" si="15"/>
        <v>42.6265</v>
      </c>
      <c r="T163" s="167">
        <f t="shared" si="16"/>
        <v>80.708590000000001</v>
      </c>
      <c r="U163" s="167">
        <f t="shared" si="17"/>
        <v>85.169332999999995</v>
      </c>
      <c r="V163" s="167">
        <f t="shared" si="18"/>
        <v>61.18</v>
      </c>
      <c r="W163" s="167">
        <f t="shared" si="19"/>
        <v>82.086370000000002</v>
      </c>
      <c r="X163" s="167">
        <f t="shared" si="20"/>
        <v>83.470551</v>
      </c>
      <c r="Y163" s="167">
        <f t="shared" si="21"/>
        <v>77.805000000000007</v>
      </c>
      <c r="BL163" s="374">
        <v>80</v>
      </c>
      <c r="BM163" s="144">
        <v>1.33</v>
      </c>
      <c r="BN163" s="144">
        <v>1.33</v>
      </c>
      <c r="BO163" s="144">
        <v>1</v>
      </c>
      <c r="BP163" s="144">
        <v>1</v>
      </c>
      <c r="BQ163" s="144">
        <v>2059.9422869999999</v>
      </c>
      <c r="BR163" s="144">
        <v>2582.1746969999999</v>
      </c>
      <c r="BS163" s="144">
        <v>803.63489700000002</v>
      </c>
      <c r="BT163" s="144">
        <v>1535.1298589999999</v>
      </c>
      <c r="BU163" s="144">
        <v>1637.149357</v>
      </c>
      <c r="BV163" s="144">
        <v>1124.8</v>
      </c>
      <c r="BW163" s="144">
        <v>1436.7356</v>
      </c>
      <c r="BX163" s="144">
        <v>1591.36266</v>
      </c>
      <c r="BY163" s="144">
        <v>1356.0147999999999</v>
      </c>
      <c r="BZ163" s="144">
        <v>110.188</v>
      </c>
      <c r="CA163" s="144">
        <v>140.978903</v>
      </c>
      <c r="CB163" s="144">
        <v>42.6265</v>
      </c>
      <c r="CC163" s="144">
        <v>80.708590000000001</v>
      </c>
      <c r="CD163" s="144">
        <v>85.169332999999995</v>
      </c>
      <c r="CE163" s="144">
        <v>61.18</v>
      </c>
      <c r="CF163" s="144">
        <v>82.086370000000002</v>
      </c>
      <c r="CG163" s="144">
        <v>83.470551</v>
      </c>
      <c r="CH163" s="375">
        <v>77.805000000000007</v>
      </c>
      <c r="CI163" s="386">
        <v>40</v>
      </c>
      <c r="CJ163" s="434">
        <v>51.37</v>
      </c>
      <c r="CK163" s="434">
        <v>64.283000000000001</v>
      </c>
      <c r="CL163" s="434">
        <v>20.016999999999999</v>
      </c>
      <c r="CM163" s="434">
        <v>38.343000000000004</v>
      </c>
      <c r="CN163" s="434">
        <v>40.878</v>
      </c>
      <c r="CO163" s="434">
        <v>27.93</v>
      </c>
      <c r="CP163" s="434">
        <v>35.372</v>
      </c>
      <c r="CQ163" s="434">
        <v>39.609000000000002</v>
      </c>
      <c r="CR163" s="146">
        <v>33.515999999999998</v>
      </c>
      <c r="CS163" s="145">
        <v>1.33</v>
      </c>
      <c r="CT163" s="452">
        <v>1</v>
      </c>
    </row>
    <row r="164" spans="2:98" ht="24.95" customHeight="1">
      <c r="B164" s="186">
        <f t="shared" si="22"/>
        <v>100</v>
      </c>
      <c r="C164" s="166">
        <f t="shared" si="23"/>
        <v>0.33000000000000007</v>
      </c>
      <c r="D164" s="166">
        <f t="shared" si="24"/>
        <v>0</v>
      </c>
      <c r="E164" s="167">
        <f t="shared" si="25"/>
        <v>2825.507752</v>
      </c>
      <c r="F164" s="167">
        <f t="shared" si="26"/>
        <v>3377.995696</v>
      </c>
      <c r="G164" s="167">
        <f t="shared" si="27"/>
        <v>1029.1399180000001</v>
      </c>
      <c r="H164" s="167">
        <f t="shared" si="28"/>
        <v>1973.7452450000001</v>
      </c>
      <c r="I164" s="167">
        <f t="shared" si="29"/>
        <v>2102.2414279999998</v>
      </c>
      <c r="J164" s="167">
        <f t="shared" si="30"/>
        <v>1495.68</v>
      </c>
      <c r="K164" s="167">
        <f t="shared" si="31"/>
        <v>1919.80682</v>
      </c>
      <c r="L164" s="167">
        <f t="shared" si="32"/>
        <v>2121.9593030000001</v>
      </c>
      <c r="M164" s="167">
        <f t="shared" si="33"/>
        <v>1884.93984</v>
      </c>
      <c r="N164" s="186">
        <f t="shared" si="34"/>
        <v>100</v>
      </c>
      <c r="O164" s="166">
        <f t="shared" si="35"/>
        <v>0.33000000000000007</v>
      </c>
      <c r="P164" s="166">
        <f t="shared" si="36"/>
        <v>0</v>
      </c>
      <c r="Q164" s="167">
        <f t="shared" si="13"/>
        <v>118.8224</v>
      </c>
      <c r="R164" s="167">
        <f t="shared" si="14"/>
        <v>144.702856</v>
      </c>
      <c r="S164" s="167">
        <f t="shared" si="15"/>
        <v>43.145200000000003</v>
      </c>
      <c r="T164" s="167">
        <f t="shared" si="16"/>
        <v>82.122872000000001</v>
      </c>
      <c r="U164" s="167">
        <f t="shared" si="17"/>
        <v>86.755465999999998</v>
      </c>
      <c r="V164" s="167">
        <f t="shared" si="18"/>
        <v>63.84</v>
      </c>
      <c r="W164" s="167">
        <f t="shared" si="19"/>
        <v>85.166895999999994</v>
      </c>
      <c r="X164" s="167">
        <f t="shared" si="20"/>
        <v>88.056439999999995</v>
      </c>
      <c r="Y164" s="167">
        <f t="shared" si="21"/>
        <v>81.396000000000001</v>
      </c>
      <c r="BL164" s="374">
        <v>100</v>
      </c>
      <c r="BM164" s="144">
        <v>1.33</v>
      </c>
      <c r="BN164" s="144">
        <v>1.33</v>
      </c>
      <c r="BO164" s="144">
        <v>1</v>
      </c>
      <c r="BP164" s="144">
        <v>1</v>
      </c>
      <c r="BQ164" s="144">
        <v>2825.507752</v>
      </c>
      <c r="BR164" s="144">
        <v>3377.995696</v>
      </c>
      <c r="BS164" s="144">
        <v>1029.1399180000001</v>
      </c>
      <c r="BT164" s="144">
        <v>1973.7452450000001</v>
      </c>
      <c r="BU164" s="144">
        <v>2102.2414279999998</v>
      </c>
      <c r="BV164" s="144">
        <v>1495.68</v>
      </c>
      <c r="BW164" s="144">
        <v>1919.80682</v>
      </c>
      <c r="BX164" s="144">
        <v>2121.9593030000001</v>
      </c>
      <c r="BY164" s="144">
        <v>1884.93984</v>
      </c>
      <c r="BZ164" s="144">
        <v>118.8224</v>
      </c>
      <c r="CA164" s="144">
        <v>144.702856</v>
      </c>
      <c r="CB164" s="144">
        <v>43.145200000000003</v>
      </c>
      <c r="CC164" s="144">
        <v>82.122872000000001</v>
      </c>
      <c r="CD164" s="144">
        <v>86.755465999999998</v>
      </c>
      <c r="CE164" s="144">
        <v>63.84</v>
      </c>
      <c r="CF164" s="144">
        <v>85.166895999999994</v>
      </c>
      <c r="CG164" s="144">
        <v>88.056439999999995</v>
      </c>
      <c r="CH164" s="375">
        <v>81.396000000000001</v>
      </c>
      <c r="CI164" s="386">
        <v>45</v>
      </c>
      <c r="CJ164" s="434">
        <v>54.003999999999998</v>
      </c>
      <c r="CK164" s="434">
        <v>66.007000000000005</v>
      </c>
      <c r="CL164" s="434">
        <v>20.305</v>
      </c>
      <c r="CM164" s="434">
        <v>38.959000000000003</v>
      </c>
      <c r="CN164" s="434">
        <v>41.508000000000003</v>
      </c>
      <c r="CO164" s="434">
        <v>28.963999999999999</v>
      </c>
      <c r="CP164" s="434">
        <v>36.857999999999997</v>
      </c>
      <c r="CQ164" s="434">
        <v>41.119</v>
      </c>
      <c r="CR164" s="146">
        <v>35.703000000000003</v>
      </c>
      <c r="CS164" s="145">
        <v>1.33</v>
      </c>
      <c r="CT164" s="452">
        <v>1</v>
      </c>
    </row>
    <row r="165" spans="2:98" ht="24.95" customHeight="1">
      <c r="B165" s="186">
        <f t="shared" si="22"/>
        <v>150</v>
      </c>
      <c r="C165" s="166">
        <f t="shared" si="23"/>
        <v>0.33000000000000007</v>
      </c>
      <c r="D165" s="166">
        <f t="shared" si="24"/>
        <v>0</v>
      </c>
      <c r="E165" s="167">
        <f t="shared" si="25"/>
        <v>5020.9152210000002</v>
      </c>
      <c r="F165" s="167">
        <f t="shared" si="26"/>
        <v>5370.0826020000004</v>
      </c>
      <c r="G165" s="167">
        <f t="shared" si="27"/>
        <v>1593.5966120000001</v>
      </c>
      <c r="H165" s="167">
        <f t="shared" si="28"/>
        <v>3070.6157600000001</v>
      </c>
      <c r="I165" s="167">
        <f t="shared" si="29"/>
        <v>3265.4475240000002</v>
      </c>
      <c r="J165" s="167">
        <f t="shared" si="30"/>
        <v>2424.6533330000002</v>
      </c>
      <c r="K165" s="167">
        <f t="shared" si="31"/>
        <v>3132.587614</v>
      </c>
      <c r="L165" s="167">
        <f t="shared" si="32"/>
        <v>3450.0881599999998</v>
      </c>
      <c r="M165" s="167">
        <f t="shared" si="33"/>
        <v>3210.8398929999998</v>
      </c>
      <c r="N165" s="186">
        <f t="shared" si="34"/>
        <v>150</v>
      </c>
      <c r="O165" s="166">
        <f t="shared" si="35"/>
        <v>0.33000000000000007</v>
      </c>
      <c r="P165" s="166">
        <f t="shared" si="36"/>
        <v>0</v>
      </c>
      <c r="Q165" s="167">
        <f t="shared" si="13"/>
        <v>137.80160000000001</v>
      </c>
      <c r="R165" s="167">
        <f t="shared" si="14"/>
        <v>149.668127</v>
      </c>
      <c r="S165" s="167">
        <f t="shared" si="15"/>
        <v>43.836799999999997</v>
      </c>
      <c r="T165" s="167">
        <f t="shared" si="16"/>
        <v>84.008581000000007</v>
      </c>
      <c r="U165" s="167">
        <f t="shared" si="17"/>
        <v>88.870311000000001</v>
      </c>
      <c r="V165" s="167">
        <f t="shared" si="18"/>
        <v>67.386667000000003</v>
      </c>
      <c r="W165" s="167">
        <f t="shared" si="19"/>
        <v>89.274264000000002</v>
      </c>
      <c r="X165" s="167">
        <f t="shared" si="20"/>
        <v>94.170959999999994</v>
      </c>
      <c r="Y165" s="167">
        <f t="shared" si="21"/>
        <v>86.183999999999997</v>
      </c>
      <c r="BL165" s="374">
        <v>150</v>
      </c>
      <c r="BM165" s="144">
        <v>1.33</v>
      </c>
      <c r="BN165" s="144">
        <v>1.33</v>
      </c>
      <c r="BO165" s="144">
        <v>1</v>
      </c>
      <c r="BP165" s="144">
        <v>1</v>
      </c>
      <c r="BQ165" s="144">
        <v>5020.9152210000002</v>
      </c>
      <c r="BR165" s="144">
        <v>5370.0826020000004</v>
      </c>
      <c r="BS165" s="144">
        <v>1593.5966120000001</v>
      </c>
      <c r="BT165" s="144">
        <v>3070.6157600000001</v>
      </c>
      <c r="BU165" s="144">
        <v>3265.4475240000002</v>
      </c>
      <c r="BV165" s="144">
        <v>2424.6533330000002</v>
      </c>
      <c r="BW165" s="144">
        <v>3132.587614</v>
      </c>
      <c r="BX165" s="144">
        <v>3450.0881599999998</v>
      </c>
      <c r="BY165" s="144">
        <v>3210.8398929999998</v>
      </c>
      <c r="BZ165" s="144">
        <v>137.80160000000001</v>
      </c>
      <c r="CA165" s="144">
        <v>149.668127</v>
      </c>
      <c r="CB165" s="144">
        <v>43.836799999999997</v>
      </c>
      <c r="CC165" s="144">
        <v>84.008581000000007</v>
      </c>
      <c r="CD165" s="144">
        <v>88.870311000000001</v>
      </c>
      <c r="CE165" s="144">
        <v>67.386667000000003</v>
      </c>
      <c r="CF165" s="144">
        <v>89.274264000000002</v>
      </c>
      <c r="CG165" s="144">
        <v>94.170959999999994</v>
      </c>
      <c r="CH165" s="375">
        <v>86.183999999999997</v>
      </c>
      <c r="CI165" s="386">
        <v>50</v>
      </c>
      <c r="CJ165" s="434">
        <v>56.432000000000002</v>
      </c>
      <c r="CK165" s="434">
        <v>67.385999999999996</v>
      </c>
      <c r="CL165" s="434">
        <v>20.535</v>
      </c>
      <c r="CM165" s="434">
        <v>39.451999999999998</v>
      </c>
      <c r="CN165" s="434">
        <v>42.012</v>
      </c>
      <c r="CO165" s="434">
        <v>29.792000000000002</v>
      </c>
      <c r="CP165" s="434">
        <v>38.045999999999999</v>
      </c>
      <c r="CQ165" s="434">
        <v>42.326999999999998</v>
      </c>
      <c r="CR165" s="146">
        <v>37.453000000000003</v>
      </c>
      <c r="CS165" s="145">
        <v>1.33</v>
      </c>
      <c r="CT165" s="452">
        <v>1</v>
      </c>
    </row>
    <row r="166" spans="2:98" ht="24.95" customHeight="1">
      <c r="B166" s="186">
        <f t="shared" si="22"/>
        <v>200</v>
      </c>
      <c r="C166" s="166">
        <f t="shared" si="23"/>
        <v>0.33000000000000007</v>
      </c>
      <c r="D166" s="166">
        <f t="shared" si="24"/>
        <v>0</v>
      </c>
      <c r="E166" s="171">
        <f t="shared" si="25"/>
        <v>7617.1625139999996</v>
      </c>
      <c r="F166" s="171">
        <f t="shared" si="26"/>
        <v>7363.6177429999998</v>
      </c>
      <c r="G166" s="171">
        <f t="shared" si="27"/>
        <v>2158.449959</v>
      </c>
      <c r="H166" s="171">
        <f t="shared" si="28"/>
        <v>4167.6760180000001</v>
      </c>
      <c r="I166" s="171">
        <f t="shared" si="29"/>
        <v>4428.9255709999998</v>
      </c>
      <c r="J166" s="171">
        <f t="shared" si="30"/>
        <v>3354.64</v>
      </c>
      <c r="K166" s="171">
        <f t="shared" si="31"/>
        <v>4348.2842609999998</v>
      </c>
      <c r="L166" s="171">
        <f t="shared" si="32"/>
        <v>4779.1525890000003</v>
      </c>
      <c r="M166" s="171">
        <f t="shared" si="33"/>
        <v>4538.7899200000002</v>
      </c>
      <c r="N166" s="186">
        <f t="shared" si="34"/>
        <v>200</v>
      </c>
      <c r="O166" s="166">
        <f t="shared" si="35"/>
        <v>0.33000000000000007</v>
      </c>
      <c r="P166" s="166">
        <f t="shared" si="36"/>
        <v>0</v>
      </c>
      <c r="Q166" s="167">
        <f t="shared" si="13"/>
        <v>155.2912</v>
      </c>
      <c r="R166" s="167">
        <f t="shared" si="14"/>
        <v>152.15076300000001</v>
      </c>
      <c r="S166" s="167">
        <f t="shared" si="15"/>
        <v>44.182600000000001</v>
      </c>
      <c r="T166" s="167">
        <f t="shared" si="16"/>
        <v>84.951436000000001</v>
      </c>
      <c r="U166" s="167">
        <f t="shared" si="17"/>
        <v>89.927733000000003</v>
      </c>
      <c r="V166" s="167">
        <f t="shared" si="18"/>
        <v>69.16</v>
      </c>
      <c r="W166" s="167">
        <f t="shared" si="19"/>
        <v>91.327948000000006</v>
      </c>
      <c r="X166" s="167">
        <f t="shared" si="20"/>
        <v>97.228219999999993</v>
      </c>
      <c r="Y166" s="167">
        <f t="shared" si="21"/>
        <v>90.865600000000001</v>
      </c>
      <c r="BL166" s="374">
        <v>200</v>
      </c>
      <c r="BM166" s="144">
        <v>1.33</v>
      </c>
      <c r="BN166" s="144">
        <v>1.33</v>
      </c>
      <c r="BO166" s="144">
        <v>1</v>
      </c>
      <c r="BP166" s="144">
        <v>1</v>
      </c>
      <c r="BQ166" s="144">
        <v>7617.1625139999996</v>
      </c>
      <c r="BR166" s="144">
        <v>7363.6177429999998</v>
      </c>
      <c r="BS166" s="144">
        <v>2158.449959</v>
      </c>
      <c r="BT166" s="144">
        <v>4167.6760180000001</v>
      </c>
      <c r="BU166" s="144">
        <v>4428.9255709999998</v>
      </c>
      <c r="BV166" s="144">
        <v>3354.64</v>
      </c>
      <c r="BW166" s="144">
        <v>4348.2842609999998</v>
      </c>
      <c r="BX166" s="144">
        <v>4779.1525890000003</v>
      </c>
      <c r="BY166" s="144">
        <v>4538.7899200000002</v>
      </c>
      <c r="BZ166" s="144">
        <v>155.2912</v>
      </c>
      <c r="CA166" s="144">
        <v>152.15076300000001</v>
      </c>
      <c r="CB166" s="144">
        <v>44.182600000000001</v>
      </c>
      <c r="CC166" s="144">
        <v>84.951436000000001</v>
      </c>
      <c r="CD166" s="144">
        <v>89.927733000000003</v>
      </c>
      <c r="CE166" s="144">
        <v>69.16</v>
      </c>
      <c r="CF166" s="144">
        <v>91.327948000000006</v>
      </c>
      <c r="CG166" s="144">
        <v>97.228219999999993</v>
      </c>
      <c r="CH166" s="375">
        <v>90.865600000000001</v>
      </c>
      <c r="CI166" s="386">
        <v>60</v>
      </c>
      <c r="CJ166" s="434">
        <v>60.872999999999998</v>
      </c>
      <c r="CK166" s="434">
        <v>69.454999999999998</v>
      </c>
      <c r="CL166" s="434">
        <v>20.881</v>
      </c>
      <c r="CM166" s="434">
        <v>40.192</v>
      </c>
      <c r="CN166" s="434">
        <v>42.768000000000001</v>
      </c>
      <c r="CO166" s="434">
        <v>31.033000000000001</v>
      </c>
      <c r="CP166" s="434">
        <v>39.829000000000001</v>
      </c>
      <c r="CQ166" s="434">
        <v>44.139000000000003</v>
      </c>
      <c r="CR166" s="146">
        <v>40.076999999999998</v>
      </c>
      <c r="CS166" s="145">
        <v>1.33</v>
      </c>
      <c r="CT166" s="452">
        <v>1</v>
      </c>
    </row>
    <row r="167" spans="2:98" ht="24.95" customHeight="1" thickBot="1">
      <c r="B167" s="186">
        <f t="shared" si="22"/>
        <v>200.1</v>
      </c>
      <c r="C167" s="166">
        <f t="shared" si="23"/>
        <v>0.33000000000000007</v>
      </c>
      <c r="D167" s="166">
        <f t="shared" si="24"/>
        <v>0</v>
      </c>
      <c r="E167" s="171">
        <f t="shared" si="25"/>
        <v>7622.7562200000002</v>
      </c>
      <c r="F167" s="171">
        <f t="shared" si="26"/>
        <v>8368.0613350000003</v>
      </c>
      <c r="G167" s="171">
        <f t="shared" si="27"/>
        <v>2620.3541439999999</v>
      </c>
      <c r="H167" s="171">
        <f t="shared" si="28"/>
        <v>4169.8702329999996</v>
      </c>
      <c r="I167" s="171">
        <f t="shared" si="29"/>
        <v>4431.2526630000002</v>
      </c>
      <c r="J167" s="171">
        <f t="shared" si="30"/>
        <v>3517.774582</v>
      </c>
      <c r="K167" s="171">
        <f t="shared" si="31"/>
        <v>4350.717114</v>
      </c>
      <c r="L167" s="171">
        <f t="shared" si="32"/>
        <v>4781.8111859999999</v>
      </c>
      <c r="M167" s="171">
        <f t="shared" si="33"/>
        <v>4541.4468470000002</v>
      </c>
      <c r="N167" s="186">
        <f t="shared" si="34"/>
        <v>200.1</v>
      </c>
      <c r="O167" s="166">
        <f t="shared" si="35"/>
        <v>0.33000000000000007</v>
      </c>
      <c r="P167" s="166">
        <f t="shared" si="36"/>
        <v>0</v>
      </c>
      <c r="Q167" s="167">
        <f t="shared" si="13"/>
        <v>155.325433</v>
      </c>
      <c r="R167" s="167">
        <f t="shared" si="14"/>
        <v>172.16448500000001</v>
      </c>
      <c r="S167" s="167">
        <f t="shared" si="15"/>
        <v>53.147339000000002</v>
      </c>
      <c r="T167" s="167">
        <f t="shared" si="16"/>
        <v>84.952849000000001</v>
      </c>
      <c r="U167" s="167">
        <f t="shared" si="17"/>
        <v>89.929319000000007</v>
      </c>
      <c r="V167" s="167">
        <f t="shared" si="18"/>
        <v>71.881994000000006</v>
      </c>
      <c r="W167" s="167">
        <f t="shared" si="19"/>
        <v>91.331027000000006</v>
      </c>
      <c r="X167" s="167">
        <f t="shared" si="20"/>
        <v>97.232804000000002</v>
      </c>
      <c r="Y167" s="167">
        <f t="shared" si="21"/>
        <v>90.873362999999998</v>
      </c>
      <c r="BL167" s="374">
        <v>200.1</v>
      </c>
      <c r="BM167" s="144">
        <v>1.33</v>
      </c>
      <c r="BN167" s="144">
        <v>1.33</v>
      </c>
      <c r="BO167" s="144">
        <v>1</v>
      </c>
      <c r="BP167" s="144">
        <v>1</v>
      </c>
      <c r="BQ167" s="144">
        <v>7622.7562200000002</v>
      </c>
      <c r="BR167" s="144">
        <v>8368.0613350000003</v>
      </c>
      <c r="BS167" s="144">
        <v>2620.3541439999999</v>
      </c>
      <c r="BT167" s="144">
        <v>4169.8702329999996</v>
      </c>
      <c r="BU167" s="144">
        <v>4431.2526630000002</v>
      </c>
      <c r="BV167" s="144">
        <v>3517.774582</v>
      </c>
      <c r="BW167" s="144">
        <v>4350.717114</v>
      </c>
      <c r="BX167" s="144">
        <v>4781.8111859999999</v>
      </c>
      <c r="BY167" s="144">
        <v>4541.4468470000002</v>
      </c>
      <c r="BZ167" s="144">
        <v>155.325433</v>
      </c>
      <c r="CA167" s="144">
        <v>172.16448500000001</v>
      </c>
      <c r="CB167" s="144">
        <v>53.147339000000002</v>
      </c>
      <c r="CC167" s="144">
        <v>84.952849000000001</v>
      </c>
      <c r="CD167" s="144">
        <v>89.929319000000007</v>
      </c>
      <c r="CE167" s="144">
        <v>71.881994000000006</v>
      </c>
      <c r="CF167" s="144">
        <v>91.331027000000006</v>
      </c>
      <c r="CG167" s="144">
        <v>97.232804000000002</v>
      </c>
      <c r="CH167" s="375">
        <v>90.873362999999998</v>
      </c>
      <c r="CI167" s="387">
        <v>70</v>
      </c>
      <c r="CJ167" s="450">
        <v>64.959999999999994</v>
      </c>
      <c r="CK167" s="450">
        <v>70.933000000000007</v>
      </c>
      <c r="CL167" s="450">
        <v>21.128</v>
      </c>
      <c r="CM167" s="450">
        <v>40.72</v>
      </c>
      <c r="CN167" s="450">
        <v>43.308999999999997</v>
      </c>
      <c r="CO167" s="450">
        <v>31.92</v>
      </c>
      <c r="CP167" s="450">
        <v>41.103000000000002</v>
      </c>
      <c r="CQ167" s="450">
        <v>45.433999999999997</v>
      </c>
      <c r="CR167" s="451">
        <v>41.951999999999998</v>
      </c>
      <c r="CS167" s="453">
        <v>1.33</v>
      </c>
      <c r="CT167" s="454">
        <v>1</v>
      </c>
    </row>
    <row r="168" spans="2:98" ht="24.95" customHeight="1">
      <c r="B168" s="186">
        <f t="shared" si="22"/>
        <v>250</v>
      </c>
      <c r="C168" s="166">
        <f t="shared" si="23"/>
        <v>0.33000000000000007</v>
      </c>
      <c r="D168" s="166">
        <f t="shared" si="24"/>
        <v>0</v>
      </c>
      <c r="E168" s="171">
        <f t="shared" si="25"/>
        <v>10613.736218</v>
      </c>
      <c r="F168" s="171">
        <f t="shared" si="26"/>
        <v>10919.687723999999</v>
      </c>
      <c r="G168" s="171">
        <f t="shared" si="27"/>
        <v>3604.7935069999999</v>
      </c>
      <c r="H168" s="171">
        <f t="shared" si="28"/>
        <v>5511.0151299999998</v>
      </c>
      <c r="I168" s="171">
        <f t="shared" si="29"/>
        <v>5756.7552420000002</v>
      </c>
      <c r="J168" s="171">
        <f t="shared" si="30"/>
        <v>4775.7100620000001</v>
      </c>
      <c r="K168" s="171">
        <f t="shared" si="31"/>
        <v>5735.0231180000001</v>
      </c>
      <c r="L168" s="171">
        <f t="shared" si="32"/>
        <v>6143.5417100000004</v>
      </c>
      <c r="M168" s="171">
        <f t="shared" si="33"/>
        <v>5962.2897149999999</v>
      </c>
      <c r="N168" s="186">
        <f t="shared" si="34"/>
        <v>250</v>
      </c>
      <c r="O168" s="166">
        <f t="shared" si="35"/>
        <v>0.33000000000000007</v>
      </c>
      <c r="P168" s="166">
        <f t="shared" si="36"/>
        <v>0</v>
      </c>
      <c r="Q168" s="167">
        <f t="shared" si="13"/>
        <v>172.18495999999999</v>
      </c>
      <c r="R168" s="167">
        <f t="shared" si="14"/>
        <v>178.640344</v>
      </c>
      <c r="S168" s="167">
        <f t="shared" si="15"/>
        <v>58.292560000000002</v>
      </c>
      <c r="T168" s="167">
        <f t="shared" si="16"/>
        <v>89.137861000000001</v>
      </c>
      <c r="U168" s="167">
        <f t="shared" si="17"/>
        <v>92.921639999999996</v>
      </c>
      <c r="V168" s="167">
        <f t="shared" si="18"/>
        <v>77.668000000000006</v>
      </c>
      <c r="W168" s="167">
        <f t="shared" si="19"/>
        <v>94.420119</v>
      </c>
      <c r="X168" s="167">
        <f t="shared" si="20"/>
        <v>99.296931999999998</v>
      </c>
      <c r="Y168" s="167">
        <f t="shared" si="21"/>
        <v>95.47936</v>
      </c>
      <c r="BL168" s="374">
        <v>250</v>
      </c>
      <c r="BM168" s="144">
        <v>1.33</v>
      </c>
      <c r="BN168" s="144">
        <v>1.33</v>
      </c>
      <c r="BO168" s="144">
        <v>1</v>
      </c>
      <c r="BP168" s="144">
        <v>1</v>
      </c>
      <c r="BQ168" s="144">
        <v>10613.736218</v>
      </c>
      <c r="BR168" s="144">
        <v>10919.687723999999</v>
      </c>
      <c r="BS168" s="144">
        <v>3604.7935069999999</v>
      </c>
      <c r="BT168" s="144">
        <v>5511.0151299999998</v>
      </c>
      <c r="BU168" s="144">
        <v>5756.7552420000002</v>
      </c>
      <c r="BV168" s="144">
        <v>4775.7100620000001</v>
      </c>
      <c r="BW168" s="144">
        <v>5735.0231180000001</v>
      </c>
      <c r="BX168" s="144">
        <v>6143.5417100000004</v>
      </c>
      <c r="BY168" s="144">
        <v>5962.2897149999999</v>
      </c>
      <c r="BZ168" s="144">
        <v>172.18495999999999</v>
      </c>
      <c r="CA168" s="144">
        <v>178.640344</v>
      </c>
      <c r="CB168" s="144">
        <v>58.292560000000002</v>
      </c>
      <c r="CC168" s="144">
        <v>89.137861000000001</v>
      </c>
      <c r="CD168" s="144">
        <v>92.921639999999996</v>
      </c>
      <c r="CE168" s="144">
        <v>77.668000000000006</v>
      </c>
      <c r="CF168" s="144">
        <v>94.420119</v>
      </c>
      <c r="CG168" s="144">
        <v>99.296931999999998</v>
      </c>
      <c r="CH168" s="375">
        <v>95.47936</v>
      </c>
      <c r="CI168" s="75"/>
      <c r="CJ168" s="154"/>
      <c r="CK168" s="154"/>
      <c r="CL168" s="154"/>
      <c r="CM168" s="154"/>
      <c r="CN168" s="154"/>
      <c r="CO168" s="154"/>
      <c r="CP168" s="154"/>
      <c r="CQ168" s="154"/>
      <c r="CR168" s="154"/>
    </row>
    <row r="169" spans="2:98" ht="24.95" customHeight="1" thickBot="1">
      <c r="B169" s="186">
        <f t="shared" si="22"/>
        <v>300</v>
      </c>
      <c r="C169" s="166">
        <f t="shared" si="23"/>
        <v>0.33000000000000007</v>
      </c>
      <c r="D169" s="166">
        <f t="shared" si="24"/>
        <v>0</v>
      </c>
      <c r="E169" s="171">
        <f t="shared" si="25"/>
        <v>14010.467846</v>
      </c>
      <c r="F169" s="171">
        <f t="shared" si="26"/>
        <v>13601.591805</v>
      </c>
      <c r="G169" s="171">
        <f t="shared" si="27"/>
        <v>4716.1357120000002</v>
      </c>
      <c r="H169" s="171">
        <f t="shared" si="28"/>
        <v>7021.400611</v>
      </c>
      <c r="I169" s="171">
        <f t="shared" si="29"/>
        <v>7316.9926210000003</v>
      </c>
      <c r="J169" s="171">
        <f t="shared" si="30"/>
        <v>6161.1889030000002</v>
      </c>
      <c r="K169" s="171">
        <f t="shared" si="31"/>
        <v>7335.6725820000001</v>
      </c>
      <c r="L169" s="171">
        <f t="shared" si="32"/>
        <v>7828.2793320000001</v>
      </c>
      <c r="M169" s="171">
        <f t="shared" si="33"/>
        <v>7646.7148070000003</v>
      </c>
      <c r="N169" s="186">
        <f t="shared" si="34"/>
        <v>300</v>
      </c>
      <c r="O169" s="166">
        <f t="shared" si="35"/>
        <v>0.33000000000000007</v>
      </c>
      <c r="P169" s="166">
        <f t="shared" si="36"/>
        <v>0</v>
      </c>
      <c r="Q169" s="167">
        <f t="shared" si="13"/>
        <v>188.7808</v>
      </c>
      <c r="R169" s="167">
        <f t="shared" si="14"/>
        <v>184.633399</v>
      </c>
      <c r="S169" s="167">
        <f t="shared" si="15"/>
        <v>63.396299999999997</v>
      </c>
      <c r="T169" s="167">
        <f t="shared" si="16"/>
        <v>94.420717999999994</v>
      </c>
      <c r="U169" s="167">
        <f t="shared" si="17"/>
        <v>98.238866999999999</v>
      </c>
      <c r="V169" s="167">
        <f t="shared" si="18"/>
        <v>83.2</v>
      </c>
      <c r="W169" s="167">
        <f t="shared" si="19"/>
        <v>100.036224</v>
      </c>
      <c r="X169" s="167">
        <f t="shared" si="20"/>
        <v>105.21411000000001</v>
      </c>
      <c r="Y169" s="167">
        <f t="shared" si="21"/>
        <v>102.03279999999999</v>
      </c>
      <c r="BL169" s="376">
        <v>300</v>
      </c>
      <c r="BM169" s="377">
        <v>1.33</v>
      </c>
      <c r="BN169" s="377">
        <v>1.33</v>
      </c>
      <c r="BO169" s="377">
        <v>1</v>
      </c>
      <c r="BP169" s="377">
        <v>1</v>
      </c>
      <c r="BQ169" s="377">
        <v>14010.467846</v>
      </c>
      <c r="BR169" s="377">
        <v>13601.591805</v>
      </c>
      <c r="BS169" s="377">
        <v>4716.1357120000002</v>
      </c>
      <c r="BT169" s="377">
        <v>7021.400611</v>
      </c>
      <c r="BU169" s="377">
        <v>7316.9926210000003</v>
      </c>
      <c r="BV169" s="377">
        <v>6161.1889030000002</v>
      </c>
      <c r="BW169" s="377">
        <v>7335.6725820000001</v>
      </c>
      <c r="BX169" s="377">
        <v>7828.2793320000001</v>
      </c>
      <c r="BY169" s="377">
        <v>7646.7148070000003</v>
      </c>
      <c r="BZ169" s="377">
        <v>188.7808</v>
      </c>
      <c r="CA169" s="377">
        <v>184.633399</v>
      </c>
      <c r="CB169" s="377">
        <v>63.396299999999997</v>
      </c>
      <c r="CC169" s="377">
        <v>94.420717999999994</v>
      </c>
      <c r="CD169" s="377">
        <v>98.238866999999999</v>
      </c>
      <c r="CE169" s="377">
        <v>83.2</v>
      </c>
      <c r="CF169" s="377">
        <v>100.036224</v>
      </c>
      <c r="CG169" s="377">
        <v>105.21411000000001</v>
      </c>
      <c r="CH169" s="378">
        <v>102.03279999999999</v>
      </c>
      <c r="CI169" s="75"/>
      <c r="CJ169" s="434"/>
      <c r="CK169" s="434"/>
      <c r="CL169" s="434"/>
      <c r="CM169" s="434"/>
      <c r="CN169" s="434"/>
      <c r="CO169" s="434"/>
      <c r="CP169" s="434"/>
      <c r="CQ169" s="434"/>
      <c r="CR169" s="434"/>
      <c r="CS169" s="75"/>
      <c r="CT169" s="75"/>
    </row>
    <row r="170" spans="2:98" ht="24.95" customHeight="1">
      <c r="B170" s="168"/>
      <c r="C170" s="169"/>
      <c r="D170" s="169"/>
      <c r="E170" s="170"/>
      <c r="F170" s="170"/>
      <c r="G170" s="170"/>
      <c r="H170" s="170"/>
      <c r="I170" s="170"/>
      <c r="J170" s="170"/>
      <c r="K170" s="170"/>
      <c r="L170" s="170"/>
      <c r="M170" s="170"/>
      <c r="N170" s="168"/>
      <c r="O170" s="169"/>
      <c r="P170" s="169"/>
      <c r="Q170" s="170"/>
      <c r="R170" s="170"/>
      <c r="S170" s="170"/>
      <c r="T170" s="170"/>
      <c r="U170" s="170"/>
      <c r="V170" s="170"/>
      <c r="W170" s="170"/>
      <c r="X170" s="170"/>
      <c r="Y170" s="170"/>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75"/>
      <c r="BB170" s="75"/>
      <c r="BC170" s="75"/>
      <c r="BD170" s="75"/>
      <c r="BE170" s="75"/>
      <c r="BF170" s="75"/>
      <c r="BG170" s="75"/>
      <c r="BH170" s="75"/>
      <c r="BI170" s="75"/>
      <c r="CJ170" s="146"/>
      <c r="CK170" s="146"/>
      <c r="CL170" s="146"/>
      <c r="CM170" s="146"/>
      <c r="CN170" s="146"/>
      <c r="CO170" s="146"/>
      <c r="CP170" s="146"/>
      <c r="CQ170" s="146"/>
      <c r="CR170" s="146"/>
    </row>
    <row r="171" spans="2:98" ht="24.95" customHeight="1">
      <c r="B171" s="156" t="s">
        <v>344</v>
      </c>
      <c r="C171" s="144"/>
      <c r="D171" s="145"/>
      <c r="E171" s="144"/>
      <c r="F171" s="146"/>
      <c r="G171" s="144"/>
      <c r="H171" s="144"/>
      <c r="AZ171" s="75"/>
      <c r="BA171" s="75"/>
      <c r="BB171" s="75"/>
      <c r="BC171" s="75"/>
      <c r="BD171" s="75"/>
      <c r="BE171" s="75"/>
      <c r="BF171" s="75"/>
      <c r="BG171" s="75"/>
      <c r="BH171" s="75"/>
      <c r="BI171" s="75"/>
      <c r="CJ171" s="144"/>
      <c r="CK171" s="145"/>
      <c r="CL171" s="145"/>
      <c r="CM171" s="145"/>
      <c r="CN171" s="145"/>
      <c r="CO171" s="145"/>
      <c r="CP171" s="145"/>
      <c r="CQ171" s="145"/>
      <c r="CR171" s="145"/>
    </row>
    <row r="172" spans="2:98" ht="24.95" customHeight="1" thickBot="1">
      <c r="B172" s="144" t="s">
        <v>264</v>
      </c>
      <c r="C172" s="168"/>
      <c r="D172" s="168"/>
      <c r="E172" s="168"/>
      <c r="F172" s="168"/>
      <c r="G172" s="168"/>
      <c r="H172" s="168"/>
      <c r="I172" s="168"/>
      <c r="J172" s="168"/>
      <c r="K172" s="168"/>
      <c r="L172" s="168"/>
      <c r="N172" s="144" t="s">
        <v>265</v>
      </c>
      <c r="O172" s="168"/>
      <c r="P172" s="168"/>
      <c r="Q172" s="168"/>
      <c r="R172" s="168"/>
      <c r="S172" s="168"/>
      <c r="T172" s="168"/>
      <c r="U172" s="168"/>
      <c r="V172" s="168"/>
      <c r="W172" s="168"/>
      <c r="X172" s="168"/>
      <c r="Y172" s="168"/>
      <c r="BL172" s="69" t="s">
        <v>345</v>
      </c>
      <c r="CH172" s="75"/>
      <c r="CI172" s="69" t="s">
        <v>367</v>
      </c>
      <c r="CJ172" s="75"/>
      <c r="CK172" s="75"/>
      <c r="CL172" s="75"/>
      <c r="CM172" s="75"/>
      <c r="CN172" s="75"/>
      <c r="CO172" s="75"/>
      <c r="CP172" s="75"/>
      <c r="CQ172" s="75"/>
    </row>
    <row r="173" spans="2:98" ht="24.95" customHeight="1">
      <c r="B173" s="186" t="s">
        <v>259</v>
      </c>
      <c r="C173" s="186" t="s">
        <v>262</v>
      </c>
      <c r="D173" s="186" t="s">
        <v>263</v>
      </c>
      <c r="E173" s="186" t="str">
        <f t="shared" ref="E173:E188" si="37">BQ173</f>
        <v>HS20</v>
      </c>
      <c r="F173" s="186" t="str">
        <f t="shared" ref="F173:F188" si="38">BR173</f>
        <v>SU2</v>
      </c>
      <c r="G173" s="186" t="str">
        <f t="shared" ref="G173:G188" si="39">BS173</f>
        <v>SU3</v>
      </c>
      <c r="H173" s="186" t="str">
        <f t="shared" ref="H173:H188" si="40">BT173</f>
        <v>SU4</v>
      </c>
      <c r="I173" s="186" t="str">
        <f t="shared" ref="I173:I188" si="41">BU173</f>
        <v>C3</v>
      </c>
      <c r="J173" s="186" t="str">
        <f t="shared" ref="J173:J188" si="42">BV173</f>
        <v>C4</v>
      </c>
      <c r="K173" s="186" t="str">
        <f t="shared" ref="K173:K188" si="43">BW173</f>
        <v>C5</v>
      </c>
      <c r="L173" s="186" t="str">
        <f t="shared" ref="L173:L188" si="44">BX173</f>
        <v>ST5</v>
      </c>
      <c r="N173" s="186" t="s">
        <v>259</v>
      </c>
      <c r="O173" s="186" t="s">
        <v>262</v>
      </c>
      <c r="P173" s="186" t="s">
        <v>263</v>
      </c>
      <c r="Q173" s="186" t="str">
        <f t="shared" ref="Q173:Q188" si="45">BY173</f>
        <v>HS20</v>
      </c>
      <c r="R173" s="186" t="str">
        <f t="shared" ref="R173:R188" si="46">BZ173</f>
        <v>SU2</v>
      </c>
      <c r="S173" s="186" t="str">
        <f t="shared" ref="S173:S188" si="47">CA173</f>
        <v>SU3</v>
      </c>
      <c r="T173" s="186" t="str">
        <f t="shared" ref="T173:T188" si="48">CB173</f>
        <v>SU4</v>
      </c>
      <c r="U173" s="186" t="str">
        <f t="shared" ref="U173:U188" si="49">CC173</f>
        <v>C3</v>
      </c>
      <c r="V173" s="186" t="str">
        <f t="shared" ref="V173:V188" si="50">CD173</f>
        <v>C4</v>
      </c>
      <c r="W173" s="186" t="str">
        <f t="shared" ref="W173:W188" si="51">CE173</f>
        <v>C5</v>
      </c>
      <c r="X173" s="186" t="str">
        <f t="shared" ref="X173:X188" si="52">CF173</f>
        <v>ST5</v>
      </c>
      <c r="Y173" s="168"/>
      <c r="BL173" s="379" t="s">
        <v>259</v>
      </c>
      <c r="BM173" s="380" t="s">
        <v>338</v>
      </c>
      <c r="BN173" s="380" t="s">
        <v>343</v>
      </c>
      <c r="BO173" s="380" t="s">
        <v>338</v>
      </c>
      <c r="BP173" s="380" t="s">
        <v>339</v>
      </c>
      <c r="BQ173" s="380" t="s">
        <v>147</v>
      </c>
      <c r="BR173" s="380" t="s">
        <v>1</v>
      </c>
      <c r="BS173" s="380" t="s">
        <v>2</v>
      </c>
      <c r="BT173" s="380" t="s">
        <v>3</v>
      </c>
      <c r="BU173" s="380" t="s">
        <v>4</v>
      </c>
      <c r="BV173" s="380" t="s">
        <v>5</v>
      </c>
      <c r="BW173" s="380" t="s">
        <v>6</v>
      </c>
      <c r="BX173" s="380" t="s">
        <v>7</v>
      </c>
      <c r="BY173" s="380" t="s">
        <v>147</v>
      </c>
      <c r="BZ173" s="380" t="s">
        <v>1</v>
      </c>
      <c r="CA173" s="380" t="s">
        <v>2</v>
      </c>
      <c r="CB173" s="380" t="s">
        <v>3</v>
      </c>
      <c r="CC173" s="380" t="s">
        <v>4</v>
      </c>
      <c r="CD173" s="380" t="s">
        <v>5</v>
      </c>
      <c r="CE173" s="380" t="s">
        <v>6</v>
      </c>
      <c r="CF173" s="381" t="s">
        <v>7</v>
      </c>
      <c r="CH173" s="75"/>
      <c r="CI173" s="391" t="s">
        <v>248</v>
      </c>
      <c r="CJ173" s="383">
        <v>1</v>
      </c>
      <c r="CK173" s="383">
        <v>2</v>
      </c>
      <c r="CL173" s="383">
        <v>3</v>
      </c>
      <c r="CM173" s="383">
        <v>4</v>
      </c>
      <c r="CN173" s="383">
        <v>5</v>
      </c>
      <c r="CO173" s="383">
        <v>6</v>
      </c>
      <c r="CP173" s="383">
        <v>7</v>
      </c>
      <c r="CQ173" s="383">
        <v>8</v>
      </c>
      <c r="CR173" s="372" t="s">
        <v>241</v>
      </c>
      <c r="CS173" s="373" t="s">
        <v>241</v>
      </c>
    </row>
    <row r="174" spans="2:98" ht="24.95" customHeight="1">
      <c r="B174" s="186" t="s">
        <v>239</v>
      </c>
      <c r="C174" s="186" t="s">
        <v>260</v>
      </c>
      <c r="D174" s="186" t="s">
        <v>260</v>
      </c>
      <c r="E174" s="186" t="str">
        <f t="shared" si="37"/>
        <v>(k-ft)</v>
      </c>
      <c r="F174" s="186" t="str">
        <f t="shared" si="38"/>
        <v>(k-ft)</v>
      </c>
      <c r="G174" s="186" t="str">
        <f t="shared" si="39"/>
        <v>(k-ft)</v>
      </c>
      <c r="H174" s="186" t="str">
        <f t="shared" si="40"/>
        <v>(k-ft)</v>
      </c>
      <c r="I174" s="186" t="str">
        <f t="shared" si="41"/>
        <v>(k-ft)</v>
      </c>
      <c r="J174" s="186" t="str">
        <f t="shared" si="42"/>
        <v>(k-ft)</v>
      </c>
      <c r="K174" s="186" t="str">
        <f t="shared" si="43"/>
        <v>(k-ft)</v>
      </c>
      <c r="L174" s="186" t="str">
        <f t="shared" si="44"/>
        <v>(k-ft)</v>
      </c>
      <c r="N174" s="186" t="s">
        <v>239</v>
      </c>
      <c r="O174" s="186" t="s">
        <v>260</v>
      </c>
      <c r="P174" s="186" t="s">
        <v>260</v>
      </c>
      <c r="Q174" s="186" t="str">
        <f t="shared" si="45"/>
        <v>(kip)</v>
      </c>
      <c r="R174" s="186" t="str">
        <f t="shared" si="46"/>
        <v>(kip)</v>
      </c>
      <c r="S174" s="186" t="str">
        <f t="shared" si="47"/>
        <v>(kip)</v>
      </c>
      <c r="T174" s="186" t="str">
        <f t="shared" si="48"/>
        <v>(kip)</v>
      </c>
      <c r="U174" s="186" t="str">
        <f t="shared" si="49"/>
        <v>(kip)</v>
      </c>
      <c r="V174" s="186" t="str">
        <f t="shared" si="50"/>
        <v>(kip)</v>
      </c>
      <c r="W174" s="186" t="str">
        <f t="shared" si="51"/>
        <v>(kip)</v>
      </c>
      <c r="X174" s="186" t="str">
        <f t="shared" si="52"/>
        <v>(kip)</v>
      </c>
      <c r="Y174" s="168"/>
      <c r="BL174" s="384" t="s">
        <v>239</v>
      </c>
      <c r="BM174" s="69" t="s">
        <v>340</v>
      </c>
      <c r="BN174" s="69" t="s">
        <v>340</v>
      </c>
      <c r="BO174" s="69" t="s">
        <v>247</v>
      </c>
      <c r="BP174" s="69" t="s">
        <v>247</v>
      </c>
      <c r="BQ174" s="69" t="s">
        <v>146</v>
      </c>
      <c r="BR174" s="69" t="s">
        <v>146</v>
      </c>
      <c r="BS174" s="69" t="s">
        <v>146</v>
      </c>
      <c r="BT174" s="69" t="s">
        <v>146</v>
      </c>
      <c r="BU174" s="69" t="s">
        <v>146</v>
      </c>
      <c r="BV174" s="69" t="s">
        <v>146</v>
      </c>
      <c r="BW174" s="69" t="s">
        <v>146</v>
      </c>
      <c r="BX174" s="69" t="s">
        <v>146</v>
      </c>
      <c r="BY174" s="69" t="s">
        <v>261</v>
      </c>
      <c r="BZ174" s="69" t="s">
        <v>261</v>
      </c>
      <c r="CA174" s="69" t="s">
        <v>261</v>
      </c>
      <c r="CB174" s="69" t="s">
        <v>261</v>
      </c>
      <c r="CC174" s="69" t="s">
        <v>261</v>
      </c>
      <c r="CD174" s="69" t="s">
        <v>261</v>
      </c>
      <c r="CE174" s="69" t="s">
        <v>261</v>
      </c>
      <c r="CF174" s="385" t="s">
        <v>261</v>
      </c>
      <c r="CH174" s="75"/>
      <c r="CI174" s="386" t="s">
        <v>242</v>
      </c>
      <c r="CJ174" s="154" t="s">
        <v>147</v>
      </c>
      <c r="CK174" s="154" t="s">
        <v>1</v>
      </c>
      <c r="CL174" s="154" t="s">
        <v>2</v>
      </c>
      <c r="CM174" s="154" t="s">
        <v>3</v>
      </c>
      <c r="CN174" s="154" t="s">
        <v>4</v>
      </c>
      <c r="CO174" s="154" t="s">
        <v>5</v>
      </c>
      <c r="CP174" s="154" t="s">
        <v>6</v>
      </c>
      <c r="CQ174" s="154" t="s">
        <v>7</v>
      </c>
      <c r="CR174" s="144" t="s">
        <v>246</v>
      </c>
      <c r="CS174" s="375" t="s">
        <v>247</v>
      </c>
    </row>
    <row r="175" spans="2:98" ht="24.95" customHeight="1">
      <c r="B175" s="186">
        <f t="shared" ref="B175:B188" si="53">BL175</f>
        <v>5</v>
      </c>
      <c r="C175" s="166">
        <f t="shared" ref="C175:C188" si="54">BM175-1</f>
        <v>0</v>
      </c>
      <c r="D175" s="166">
        <f t="shared" ref="D175:D188" si="55">BO175-1</f>
        <v>0</v>
      </c>
      <c r="E175" s="167">
        <f t="shared" si="37"/>
        <v>40</v>
      </c>
      <c r="F175" s="167">
        <f t="shared" si="38"/>
        <v>27.5</v>
      </c>
      <c r="G175" s="167">
        <f t="shared" si="39"/>
        <v>27.5</v>
      </c>
      <c r="H175" s="167">
        <f t="shared" si="40"/>
        <v>23.375</v>
      </c>
      <c r="I175" s="167">
        <f t="shared" si="41"/>
        <v>27.5</v>
      </c>
      <c r="J175" s="167">
        <f t="shared" si="42"/>
        <v>27.5</v>
      </c>
      <c r="K175" s="167">
        <f t="shared" si="43"/>
        <v>25</v>
      </c>
      <c r="L175" s="167">
        <f t="shared" si="44"/>
        <v>22.5</v>
      </c>
      <c r="N175" s="186">
        <f t="shared" ref="N175:N188" si="56">BL175</f>
        <v>5</v>
      </c>
      <c r="O175" s="166">
        <f t="shared" ref="O175:O188" si="57">BN175-1</f>
        <v>0</v>
      </c>
      <c r="P175" s="166">
        <f t="shared" ref="P175:P188" si="58">BP175-1</f>
        <v>0</v>
      </c>
      <c r="Q175" s="167">
        <f t="shared" si="45"/>
        <v>32</v>
      </c>
      <c r="R175" s="167">
        <f t="shared" si="46"/>
        <v>22</v>
      </c>
      <c r="S175" s="167">
        <f t="shared" si="47"/>
        <v>25.665199999999999</v>
      </c>
      <c r="T175" s="167">
        <f t="shared" si="48"/>
        <v>21.81542</v>
      </c>
      <c r="U175" s="167">
        <f t="shared" si="49"/>
        <v>22</v>
      </c>
      <c r="V175" s="167">
        <f t="shared" si="50"/>
        <v>25.665199999999999</v>
      </c>
      <c r="W175" s="167">
        <f t="shared" si="51"/>
        <v>23.332000000000001</v>
      </c>
      <c r="X175" s="167">
        <f t="shared" si="52"/>
        <v>21.6</v>
      </c>
      <c r="Y175" s="170"/>
      <c r="BL175" s="384">
        <v>5</v>
      </c>
      <c r="BM175" s="69">
        <v>1</v>
      </c>
      <c r="BN175" s="69">
        <v>1</v>
      </c>
      <c r="BO175" s="69">
        <v>1</v>
      </c>
      <c r="BP175" s="69">
        <v>1</v>
      </c>
      <c r="BQ175" s="69">
        <v>40</v>
      </c>
      <c r="BR175" s="69">
        <v>27.5</v>
      </c>
      <c r="BS175" s="69">
        <v>27.5</v>
      </c>
      <c r="BT175" s="69">
        <v>23.375</v>
      </c>
      <c r="BU175" s="69">
        <v>27.5</v>
      </c>
      <c r="BV175" s="69">
        <v>27.5</v>
      </c>
      <c r="BW175" s="69">
        <v>25</v>
      </c>
      <c r="BX175" s="69">
        <v>22.5</v>
      </c>
      <c r="BY175" s="69">
        <v>32</v>
      </c>
      <c r="BZ175" s="69">
        <v>22</v>
      </c>
      <c r="CA175" s="69">
        <v>25.665199999999999</v>
      </c>
      <c r="CB175" s="69">
        <v>21.81542</v>
      </c>
      <c r="CC175" s="69">
        <v>22</v>
      </c>
      <c r="CD175" s="69">
        <v>25.665199999999999</v>
      </c>
      <c r="CE175" s="69">
        <v>23.332000000000001</v>
      </c>
      <c r="CF175" s="385">
        <v>21.6</v>
      </c>
      <c r="CH175" s="75"/>
      <c r="CI175" s="386">
        <v>5</v>
      </c>
      <c r="CJ175" s="434">
        <v>16</v>
      </c>
      <c r="CK175" s="434">
        <v>11</v>
      </c>
      <c r="CL175" s="434">
        <v>12.833</v>
      </c>
      <c r="CM175" s="434">
        <v>12.465</v>
      </c>
      <c r="CN175" s="434">
        <v>11</v>
      </c>
      <c r="CO175" s="434">
        <v>12.833</v>
      </c>
      <c r="CP175" s="434">
        <v>11.666</v>
      </c>
      <c r="CQ175" s="434">
        <v>10.8</v>
      </c>
      <c r="CR175" s="145">
        <v>1</v>
      </c>
      <c r="CS175" s="452">
        <v>1</v>
      </c>
    </row>
    <row r="176" spans="2:98" ht="24.95" customHeight="1">
      <c r="B176" s="186">
        <f t="shared" si="53"/>
        <v>10</v>
      </c>
      <c r="C176" s="166">
        <f t="shared" si="54"/>
        <v>0</v>
      </c>
      <c r="D176" s="166">
        <f t="shared" si="55"/>
        <v>0</v>
      </c>
      <c r="E176" s="167">
        <f t="shared" si="37"/>
        <v>80</v>
      </c>
      <c r="F176" s="167">
        <f t="shared" si="38"/>
        <v>55</v>
      </c>
      <c r="G176" s="167">
        <f t="shared" si="39"/>
        <v>68.938068999999999</v>
      </c>
      <c r="H176" s="167">
        <f t="shared" si="40"/>
        <v>62.327100000000002</v>
      </c>
      <c r="I176" s="167">
        <f t="shared" si="41"/>
        <v>55</v>
      </c>
      <c r="J176" s="167">
        <f t="shared" si="42"/>
        <v>68.938068999999999</v>
      </c>
      <c r="K176" s="167">
        <f t="shared" si="43"/>
        <v>62.670971999999999</v>
      </c>
      <c r="L176" s="167">
        <f t="shared" si="44"/>
        <v>57.6</v>
      </c>
      <c r="N176" s="186">
        <f t="shared" si="56"/>
        <v>10</v>
      </c>
      <c r="O176" s="166">
        <f t="shared" si="57"/>
        <v>0</v>
      </c>
      <c r="P176" s="166">
        <f t="shared" si="58"/>
        <v>0</v>
      </c>
      <c r="Q176" s="167">
        <f t="shared" si="45"/>
        <v>32</v>
      </c>
      <c r="R176" s="167">
        <f t="shared" si="46"/>
        <v>22</v>
      </c>
      <c r="S176" s="167">
        <f t="shared" si="47"/>
        <v>34.832599999999999</v>
      </c>
      <c r="T176" s="167">
        <f t="shared" si="48"/>
        <v>32.723129999999998</v>
      </c>
      <c r="U176" s="167">
        <f t="shared" si="49"/>
        <v>22</v>
      </c>
      <c r="V176" s="167">
        <f t="shared" si="50"/>
        <v>34.832599999999999</v>
      </c>
      <c r="W176" s="167">
        <f t="shared" si="51"/>
        <v>31.666</v>
      </c>
      <c r="X176" s="167">
        <f t="shared" si="52"/>
        <v>28.8</v>
      </c>
      <c r="Y176" s="170"/>
      <c r="BL176" s="384">
        <v>10</v>
      </c>
      <c r="BM176" s="69">
        <v>1</v>
      </c>
      <c r="BN176" s="69">
        <v>1</v>
      </c>
      <c r="BO176" s="69">
        <v>1</v>
      </c>
      <c r="BP176" s="69">
        <v>1</v>
      </c>
      <c r="BQ176" s="69">
        <v>80</v>
      </c>
      <c r="BR176" s="69">
        <v>55</v>
      </c>
      <c r="BS176" s="69">
        <v>68.938068999999999</v>
      </c>
      <c r="BT176" s="69">
        <v>62.327100000000002</v>
      </c>
      <c r="BU176" s="69">
        <v>55</v>
      </c>
      <c r="BV176" s="69">
        <v>68.938068999999999</v>
      </c>
      <c r="BW176" s="69">
        <v>62.670971999999999</v>
      </c>
      <c r="BX176" s="69">
        <v>57.6</v>
      </c>
      <c r="BY176" s="69">
        <v>32</v>
      </c>
      <c r="BZ176" s="69">
        <v>22</v>
      </c>
      <c r="CA176" s="69">
        <v>34.832599999999999</v>
      </c>
      <c r="CB176" s="69">
        <v>32.723129999999998</v>
      </c>
      <c r="CC176" s="69">
        <v>22</v>
      </c>
      <c r="CD176" s="69">
        <v>34.832599999999999</v>
      </c>
      <c r="CE176" s="69">
        <v>31.666</v>
      </c>
      <c r="CF176" s="385">
        <v>28.8</v>
      </c>
      <c r="CH176" s="75"/>
      <c r="CI176" s="386">
        <v>10</v>
      </c>
      <c r="CJ176" s="434">
        <v>16.2</v>
      </c>
      <c r="CK176" s="434">
        <v>11</v>
      </c>
      <c r="CL176" s="434">
        <v>17.416</v>
      </c>
      <c r="CM176" s="434">
        <v>20.257999999999999</v>
      </c>
      <c r="CN176" s="434">
        <v>11</v>
      </c>
      <c r="CO176" s="434">
        <v>17.416</v>
      </c>
      <c r="CP176" s="434">
        <v>15.833</v>
      </c>
      <c r="CQ176" s="434">
        <v>14.4</v>
      </c>
      <c r="CR176" s="145">
        <v>1</v>
      </c>
      <c r="CS176" s="452">
        <v>1</v>
      </c>
    </row>
    <row r="177" spans="2:97" ht="24.95" customHeight="1">
      <c r="B177" s="186">
        <f t="shared" si="53"/>
        <v>15</v>
      </c>
      <c r="C177" s="166">
        <f t="shared" si="54"/>
        <v>0</v>
      </c>
      <c r="D177" s="166">
        <f t="shared" si="55"/>
        <v>0</v>
      </c>
      <c r="E177" s="167">
        <f t="shared" si="37"/>
        <v>120</v>
      </c>
      <c r="F177" s="167">
        <f t="shared" si="38"/>
        <v>82.5</v>
      </c>
      <c r="G177" s="167">
        <f t="shared" si="39"/>
        <v>122.34638</v>
      </c>
      <c r="H177" s="167">
        <f t="shared" si="40"/>
        <v>132.4521</v>
      </c>
      <c r="I177" s="167">
        <f t="shared" si="41"/>
        <v>82.5</v>
      </c>
      <c r="J177" s="167">
        <f t="shared" si="42"/>
        <v>122.34638</v>
      </c>
      <c r="K177" s="167">
        <f t="shared" si="43"/>
        <v>111.22398200000001</v>
      </c>
      <c r="L177" s="167">
        <f t="shared" si="44"/>
        <v>101.4</v>
      </c>
      <c r="N177" s="186">
        <f t="shared" si="56"/>
        <v>15</v>
      </c>
      <c r="O177" s="166">
        <f t="shared" si="57"/>
        <v>0</v>
      </c>
      <c r="P177" s="166">
        <f t="shared" si="58"/>
        <v>0</v>
      </c>
      <c r="Q177" s="167">
        <f t="shared" si="45"/>
        <v>34.133333</v>
      </c>
      <c r="R177" s="167">
        <f t="shared" si="46"/>
        <v>23.6</v>
      </c>
      <c r="S177" s="167">
        <f t="shared" si="47"/>
        <v>37.888399999999997</v>
      </c>
      <c r="T177" s="167">
        <f t="shared" si="48"/>
        <v>40.515419999999999</v>
      </c>
      <c r="U177" s="167">
        <f t="shared" si="49"/>
        <v>26</v>
      </c>
      <c r="V177" s="167">
        <f t="shared" si="50"/>
        <v>37.888399999999997</v>
      </c>
      <c r="W177" s="167">
        <f t="shared" si="51"/>
        <v>34.999333</v>
      </c>
      <c r="X177" s="167">
        <f t="shared" si="52"/>
        <v>31.2</v>
      </c>
      <c r="Y177" s="170"/>
      <c r="BL177" s="384">
        <v>15</v>
      </c>
      <c r="BM177" s="69">
        <v>1</v>
      </c>
      <c r="BN177" s="69">
        <v>1</v>
      </c>
      <c r="BO177" s="69">
        <v>1</v>
      </c>
      <c r="BP177" s="69">
        <v>1</v>
      </c>
      <c r="BQ177" s="69">
        <v>120</v>
      </c>
      <c r="BR177" s="69">
        <v>82.5</v>
      </c>
      <c r="BS177" s="69">
        <v>122.34638</v>
      </c>
      <c r="BT177" s="69">
        <v>132.4521</v>
      </c>
      <c r="BU177" s="69">
        <v>82.5</v>
      </c>
      <c r="BV177" s="69">
        <v>122.34638</v>
      </c>
      <c r="BW177" s="69">
        <v>111.22398200000001</v>
      </c>
      <c r="BX177" s="69">
        <v>101.4</v>
      </c>
      <c r="BY177" s="69">
        <v>34.133333</v>
      </c>
      <c r="BZ177" s="69">
        <v>23.6</v>
      </c>
      <c r="CA177" s="69">
        <v>37.888399999999997</v>
      </c>
      <c r="CB177" s="69">
        <v>40.515419999999999</v>
      </c>
      <c r="CC177" s="69">
        <v>26</v>
      </c>
      <c r="CD177" s="69">
        <v>37.888399999999997</v>
      </c>
      <c r="CE177" s="69">
        <v>34.999333</v>
      </c>
      <c r="CF177" s="385">
        <v>31.2</v>
      </c>
      <c r="CH177" s="75"/>
      <c r="CI177" s="386">
        <v>15</v>
      </c>
      <c r="CJ177" s="434">
        <v>17.8</v>
      </c>
      <c r="CK177" s="434">
        <v>11.8</v>
      </c>
      <c r="CL177" s="434">
        <v>21.878</v>
      </c>
      <c r="CM177" s="434">
        <v>23.626999999999999</v>
      </c>
      <c r="CN177" s="434">
        <v>13</v>
      </c>
      <c r="CO177" s="434">
        <v>18.943999999999999</v>
      </c>
      <c r="CP177" s="434">
        <v>18.888999999999999</v>
      </c>
      <c r="CQ177" s="434">
        <v>17.399999999999999</v>
      </c>
      <c r="CR177" s="145">
        <v>1</v>
      </c>
      <c r="CS177" s="452">
        <v>1</v>
      </c>
    </row>
    <row r="178" spans="2:97" ht="24.95" customHeight="1">
      <c r="B178" s="186">
        <f t="shared" si="53"/>
        <v>20</v>
      </c>
      <c r="C178" s="166">
        <f t="shared" si="54"/>
        <v>0</v>
      </c>
      <c r="D178" s="166">
        <f t="shared" si="55"/>
        <v>0</v>
      </c>
      <c r="E178" s="167">
        <f t="shared" si="37"/>
        <v>160</v>
      </c>
      <c r="F178" s="167">
        <f t="shared" si="38"/>
        <v>110</v>
      </c>
      <c r="G178" s="167">
        <f t="shared" si="39"/>
        <v>176.550535</v>
      </c>
      <c r="H178" s="167">
        <f t="shared" si="40"/>
        <v>202.5771</v>
      </c>
      <c r="I178" s="167">
        <f t="shared" si="41"/>
        <v>115.294118</v>
      </c>
      <c r="J178" s="167">
        <f t="shared" si="42"/>
        <v>176.550535</v>
      </c>
      <c r="K178" s="167">
        <f t="shared" si="43"/>
        <v>160.500486</v>
      </c>
      <c r="L178" s="167">
        <f t="shared" si="44"/>
        <v>145.80000000000001</v>
      </c>
      <c r="N178" s="186">
        <f t="shared" si="56"/>
        <v>20</v>
      </c>
      <c r="O178" s="166">
        <f t="shared" si="57"/>
        <v>0</v>
      </c>
      <c r="P178" s="166">
        <f t="shared" si="58"/>
        <v>0</v>
      </c>
      <c r="Q178" s="167">
        <f t="shared" si="45"/>
        <v>41.6</v>
      </c>
      <c r="R178" s="167">
        <f t="shared" si="46"/>
        <v>26.2</v>
      </c>
      <c r="S178" s="167">
        <f t="shared" si="47"/>
        <v>44.732599999999998</v>
      </c>
      <c r="T178" s="167">
        <f t="shared" si="48"/>
        <v>46.14837</v>
      </c>
      <c r="U178" s="167">
        <f t="shared" si="49"/>
        <v>28</v>
      </c>
      <c r="V178" s="167">
        <f t="shared" si="50"/>
        <v>39.4163</v>
      </c>
      <c r="W178" s="167">
        <f t="shared" si="51"/>
        <v>38.749499999999998</v>
      </c>
      <c r="X178" s="167">
        <f t="shared" si="52"/>
        <v>36</v>
      </c>
      <c r="Y178" s="170"/>
      <c r="BL178" s="384">
        <v>20</v>
      </c>
      <c r="BM178" s="69">
        <v>1</v>
      </c>
      <c r="BN178" s="69">
        <v>1</v>
      </c>
      <c r="BO178" s="69">
        <v>1</v>
      </c>
      <c r="BP178" s="69">
        <v>1</v>
      </c>
      <c r="BQ178" s="69">
        <v>160</v>
      </c>
      <c r="BR178" s="69">
        <v>110</v>
      </c>
      <c r="BS178" s="69">
        <v>176.550535</v>
      </c>
      <c r="BT178" s="69">
        <v>202.5771</v>
      </c>
      <c r="BU178" s="69">
        <v>115.294118</v>
      </c>
      <c r="BV178" s="69">
        <v>176.550535</v>
      </c>
      <c r="BW178" s="69">
        <v>160.500486</v>
      </c>
      <c r="BX178" s="69">
        <v>145.80000000000001</v>
      </c>
      <c r="BY178" s="69">
        <v>41.6</v>
      </c>
      <c r="BZ178" s="69">
        <v>26.2</v>
      </c>
      <c r="CA178" s="69">
        <v>44.732599999999998</v>
      </c>
      <c r="CB178" s="69">
        <v>46.14837</v>
      </c>
      <c r="CC178" s="69">
        <v>28</v>
      </c>
      <c r="CD178" s="69">
        <v>39.4163</v>
      </c>
      <c r="CE178" s="69">
        <v>38.749499999999998</v>
      </c>
      <c r="CF178" s="385">
        <v>36</v>
      </c>
      <c r="CH178" s="75"/>
      <c r="CI178" s="386">
        <v>20</v>
      </c>
      <c r="CJ178" s="434">
        <v>22</v>
      </c>
      <c r="CK178" s="434">
        <v>13.1</v>
      </c>
      <c r="CL178" s="434">
        <v>24.658000000000001</v>
      </c>
      <c r="CM178" s="434">
        <v>26.47</v>
      </c>
      <c r="CN178" s="434">
        <v>14</v>
      </c>
      <c r="CO178" s="434">
        <v>19.707999999999998</v>
      </c>
      <c r="CP178" s="434">
        <v>20.416</v>
      </c>
      <c r="CQ178" s="434">
        <v>19.8</v>
      </c>
      <c r="CR178" s="145">
        <v>1</v>
      </c>
      <c r="CS178" s="452">
        <v>1</v>
      </c>
    </row>
    <row r="179" spans="2:97" ht="24.95" customHeight="1">
      <c r="B179" s="186">
        <f t="shared" si="53"/>
        <v>30</v>
      </c>
      <c r="C179" s="166">
        <f t="shared" si="54"/>
        <v>0</v>
      </c>
      <c r="D179" s="166">
        <f t="shared" si="55"/>
        <v>0</v>
      </c>
      <c r="E179" s="167">
        <f t="shared" si="37"/>
        <v>282.13333299999999</v>
      </c>
      <c r="F179" s="167">
        <f t="shared" si="38"/>
        <v>182.96470600000001</v>
      </c>
      <c r="G179" s="167">
        <f t="shared" si="39"/>
        <v>331.01627100000002</v>
      </c>
      <c r="H179" s="167">
        <f t="shared" si="40"/>
        <v>358.49530900000002</v>
      </c>
      <c r="I179" s="167">
        <f t="shared" si="41"/>
        <v>198.52941200000001</v>
      </c>
      <c r="J179" s="167">
        <f t="shared" si="42"/>
        <v>285.75468999999998</v>
      </c>
      <c r="K179" s="167">
        <f t="shared" si="43"/>
        <v>283.376259</v>
      </c>
      <c r="L179" s="167">
        <f t="shared" si="44"/>
        <v>264.2</v>
      </c>
      <c r="N179" s="186">
        <f t="shared" si="56"/>
        <v>30</v>
      </c>
      <c r="O179" s="166">
        <f t="shared" si="57"/>
        <v>0</v>
      </c>
      <c r="P179" s="166">
        <f t="shared" si="58"/>
        <v>0</v>
      </c>
      <c r="Q179" s="167">
        <f t="shared" si="45"/>
        <v>49.6</v>
      </c>
      <c r="R179" s="167">
        <f t="shared" si="46"/>
        <v>28.8</v>
      </c>
      <c r="S179" s="167">
        <f t="shared" si="47"/>
        <v>51.821733000000002</v>
      </c>
      <c r="T179" s="167">
        <f t="shared" si="48"/>
        <v>54.098913000000003</v>
      </c>
      <c r="U179" s="167">
        <f t="shared" si="49"/>
        <v>30</v>
      </c>
      <c r="V179" s="167">
        <f t="shared" si="50"/>
        <v>43.877533</v>
      </c>
      <c r="W179" s="167">
        <f t="shared" si="51"/>
        <v>43.304499999999997</v>
      </c>
      <c r="X179" s="167">
        <f t="shared" si="52"/>
        <v>42</v>
      </c>
      <c r="Y179" s="170"/>
      <c r="BL179" s="384">
        <v>30</v>
      </c>
      <c r="BM179" s="69">
        <v>1</v>
      </c>
      <c r="BN179" s="69">
        <v>1</v>
      </c>
      <c r="BO179" s="69">
        <v>1</v>
      </c>
      <c r="BP179" s="69">
        <v>1</v>
      </c>
      <c r="BQ179" s="69">
        <v>282.13333299999999</v>
      </c>
      <c r="BR179" s="69">
        <v>182.96470600000001</v>
      </c>
      <c r="BS179" s="69">
        <v>331.01627100000002</v>
      </c>
      <c r="BT179" s="69">
        <v>358.49530900000002</v>
      </c>
      <c r="BU179" s="69">
        <v>198.52941200000001</v>
      </c>
      <c r="BV179" s="69">
        <v>285.75468999999998</v>
      </c>
      <c r="BW179" s="69">
        <v>283.376259</v>
      </c>
      <c r="BX179" s="69">
        <v>264.2</v>
      </c>
      <c r="BY179" s="69">
        <v>49.6</v>
      </c>
      <c r="BZ179" s="69">
        <v>28.8</v>
      </c>
      <c r="CA179" s="69">
        <v>51.821733000000002</v>
      </c>
      <c r="CB179" s="69">
        <v>54.098913000000003</v>
      </c>
      <c r="CC179" s="69">
        <v>30</v>
      </c>
      <c r="CD179" s="69">
        <v>43.877533</v>
      </c>
      <c r="CE179" s="69">
        <v>43.304499999999997</v>
      </c>
      <c r="CF179" s="385">
        <v>42</v>
      </c>
      <c r="CH179" s="75"/>
      <c r="CI179" s="386">
        <v>25</v>
      </c>
      <c r="CJ179" s="434">
        <v>24.8</v>
      </c>
      <c r="CK179" s="434">
        <v>13.88</v>
      </c>
      <c r="CL179" s="434">
        <v>26.327000000000002</v>
      </c>
      <c r="CM179" s="434">
        <v>28.175999999999998</v>
      </c>
      <c r="CN179" s="434">
        <v>16.8</v>
      </c>
      <c r="CO179" s="434">
        <v>21.56</v>
      </c>
      <c r="CP179" s="434">
        <v>23.649000000000001</v>
      </c>
      <c r="CQ179" s="434">
        <v>21.24</v>
      </c>
      <c r="CR179" s="145">
        <v>1</v>
      </c>
      <c r="CS179" s="452">
        <v>1</v>
      </c>
    </row>
    <row r="180" spans="2:97" ht="24.95" customHeight="1">
      <c r="B180" s="186">
        <f t="shared" si="53"/>
        <v>40</v>
      </c>
      <c r="C180" s="166">
        <f t="shared" si="54"/>
        <v>0</v>
      </c>
      <c r="D180" s="166">
        <f t="shared" si="55"/>
        <v>0</v>
      </c>
      <c r="E180" s="167">
        <f t="shared" si="37"/>
        <v>449.8</v>
      </c>
      <c r="F180" s="167">
        <f t="shared" si="38"/>
        <v>266.47352899999998</v>
      </c>
      <c r="G180" s="167">
        <f t="shared" si="39"/>
        <v>495.302953</v>
      </c>
      <c r="H180" s="167">
        <f t="shared" si="40"/>
        <v>532.47293200000001</v>
      </c>
      <c r="I180" s="167">
        <f t="shared" si="41"/>
        <v>291.42857099999998</v>
      </c>
      <c r="J180" s="167">
        <f t="shared" si="42"/>
        <v>395.35676699999999</v>
      </c>
      <c r="K180" s="167">
        <f t="shared" si="43"/>
        <v>408.36469399999999</v>
      </c>
      <c r="L180" s="167">
        <f t="shared" si="44"/>
        <v>398.4</v>
      </c>
      <c r="N180" s="186">
        <f t="shared" si="56"/>
        <v>40</v>
      </c>
      <c r="O180" s="166">
        <f t="shared" si="57"/>
        <v>0</v>
      </c>
      <c r="P180" s="166">
        <f t="shared" si="58"/>
        <v>0</v>
      </c>
      <c r="Q180" s="167">
        <f t="shared" si="45"/>
        <v>55.2</v>
      </c>
      <c r="R180" s="167">
        <f t="shared" si="46"/>
        <v>30.1</v>
      </c>
      <c r="S180" s="167">
        <f t="shared" si="47"/>
        <v>55.366300000000003</v>
      </c>
      <c r="T180" s="167">
        <f t="shared" si="48"/>
        <v>58.074185</v>
      </c>
      <c r="U180" s="167">
        <f t="shared" si="49"/>
        <v>36</v>
      </c>
      <c r="V180" s="167">
        <f t="shared" si="50"/>
        <v>50.138150000000003</v>
      </c>
      <c r="W180" s="167">
        <f t="shared" si="51"/>
        <v>49.978375</v>
      </c>
      <c r="X180" s="167">
        <f t="shared" si="52"/>
        <v>45</v>
      </c>
      <c r="Y180" s="170"/>
      <c r="BL180" s="384">
        <v>40</v>
      </c>
      <c r="BM180" s="69">
        <v>1</v>
      </c>
      <c r="BN180" s="69">
        <v>1</v>
      </c>
      <c r="BO180" s="69">
        <v>1</v>
      </c>
      <c r="BP180" s="69">
        <v>1</v>
      </c>
      <c r="BQ180" s="69">
        <v>449.8</v>
      </c>
      <c r="BR180" s="69">
        <v>266.47352899999998</v>
      </c>
      <c r="BS180" s="69">
        <v>495.302953</v>
      </c>
      <c r="BT180" s="69">
        <v>532.47293200000001</v>
      </c>
      <c r="BU180" s="69">
        <v>291.42857099999998</v>
      </c>
      <c r="BV180" s="69">
        <v>395.35676699999999</v>
      </c>
      <c r="BW180" s="69">
        <v>408.36469399999999</v>
      </c>
      <c r="BX180" s="69">
        <v>398.4</v>
      </c>
      <c r="BY180" s="69">
        <v>55.2</v>
      </c>
      <c r="BZ180" s="69">
        <v>30.1</v>
      </c>
      <c r="CA180" s="69">
        <v>55.366300000000003</v>
      </c>
      <c r="CB180" s="69">
        <v>58.074185</v>
      </c>
      <c r="CC180" s="69">
        <v>36</v>
      </c>
      <c r="CD180" s="69">
        <v>50.138150000000003</v>
      </c>
      <c r="CE180" s="69">
        <v>49.978375</v>
      </c>
      <c r="CF180" s="385">
        <v>45</v>
      </c>
      <c r="CH180" s="75"/>
      <c r="CI180" s="386">
        <v>30</v>
      </c>
      <c r="CJ180" s="434">
        <v>26.667000000000002</v>
      </c>
      <c r="CK180" s="434">
        <v>14.4</v>
      </c>
      <c r="CL180" s="434">
        <v>27.439</v>
      </c>
      <c r="CM180" s="434">
        <v>29.314</v>
      </c>
      <c r="CN180" s="434">
        <v>18.667000000000002</v>
      </c>
      <c r="CO180" s="434">
        <v>23.466999999999999</v>
      </c>
      <c r="CP180" s="434">
        <v>26.375</v>
      </c>
      <c r="CQ180" s="434">
        <v>22.2</v>
      </c>
      <c r="CR180" s="145">
        <v>1</v>
      </c>
      <c r="CS180" s="452">
        <v>1</v>
      </c>
    </row>
    <row r="181" spans="2:97" ht="24.95" customHeight="1">
      <c r="B181" s="186">
        <f t="shared" si="53"/>
        <v>60</v>
      </c>
      <c r="C181" s="166">
        <f t="shared" si="54"/>
        <v>0</v>
      </c>
      <c r="D181" s="166">
        <f t="shared" si="55"/>
        <v>0</v>
      </c>
      <c r="E181" s="167">
        <f t="shared" si="37"/>
        <v>806.53333299999997</v>
      </c>
      <c r="F181" s="167">
        <f t="shared" si="38"/>
        <v>434.98235299999999</v>
      </c>
      <c r="G181" s="167">
        <f t="shared" si="39"/>
        <v>824.58963500000004</v>
      </c>
      <c r="H181" s="167">
        <f t="shared" si="40"/>
        <v>881.45055500000001</v>
      </c>
      <c r="I181" s="167">
        <f t="shared" si="41"/>
        <v>567.61904800000002</v>
      </c>
      <c r="J181" s="167">
        <f t="shared" si="42"/>
        <v>719.23325799999998</v>
      </c>
      <c r="K181" s="167">
        <f t="shared" si="43"/>
        <v>798.27187100000003</v>
      </c>
      <c r="L181" s="167">
        <f t="shared" si="44"/>
        <v>667.6</v>
      </c>
      <c r="N181" s="186">
        <f t="shared" si="56"/>
        <v>60</v>
      </c>
      <c r="O181" s="166">
        <f t="shared" si="57"/>
        <v>0</v>
      </c>
      <c r="P181" s="166">
        <f t="shared" si="58"/>
        <v>0</v>
      </c>
      <c r="Q181" s="167">
        <f t="shared" si="45"/>
        <v>60.8</v>
      </c>
      <c r="R181" s="167">
        <f t="shared" si="46"/>
        <v>31.4</v>
      </c>
      <c r="S181" s="167">
        <f t="shared" si="47"/>
        <v>58.910867000000003</v>
      </c>
      <c r="T181" s="167">
        <f t="shared" si="48"/>
        <v>62.049456999999997</v>
      </c>
      <c r="U181" s="167">
        <f t="shared" si="49"/>
        <v>42.666666999999997</v>
      </c>
      <c r="V181" s="167">
        <f t="shared" si="50"/>
        <v>57.858767</v>
      </c>
      <c r="W181" s="167">
        <f t="shared" si="51"/>
        <v>57.013083000000002</v>
      </c>
      <c r="X181" s="167">
        <f t="shared" si="52"/>
        <v>54</v>
      </c>
      <c r="Y181" s="170"/>
      <c r="BL181" s="384">
        <v>60</v>
      </c>
      <c r="BM181" s="69">
        <v>1</v>
      </c>
      <c r="BN181" s="69">
        <v>1</v>
      </c>
      <c r="BO181" s="69">
        <v>1</v>
      </c>
      <c r="BP181" s="69">
        <v>1</v>
      </c>
      <c r="BQ181" s="69">
        <v>806.53333299999997</v>
      </c>
      <c r="BR181" s="69">
        <v>434.98235299999999</v>
      </c>
      <c r="BS181" s="69">
        <v>824.58963500000004</v>
      </c>
      <c r="BT181" s="69">
        <v>881.45055500000001</v>
      </c>
      <c r="BU181" s="69">
        <v>567.61904800000002</v>
      </c>
      <c r="BV181" s="69">
        <v>719.23325799999998</v>
      </c>
      <c r="BW181" s="69">
        <v>798.27187100000003</v>
      </c>
      <c r="BX181" s="69">
        <v>667.6</v>
      </c>
      <c r="BY181" s="69">
        <v>60.8</v>
      </c>
      <c r="BZ181" s="69">
        <v>31.4</v>
      </c>
      <c r="CA181" s="69">
        <v>58.910867000000003</v>
      </c>
      <c r="CB181" s="69">
        <v>62.049456999999997</v>
      </c>
      <c r="CC181" s="69">
        <v>42.666666999999997</v>
      </c>
      <c r="CD181" s="69">
        <v>57.858767</v>
      </c>
      <c r="CE181" s="69">
        <v>57.013083000000002</v>
      </c>
      <c r="CF181" s="385">
        <v>54</v>
      </c>
      <c r="CH181" s="75"/>
      <c r="CI181" s="386">
        <v>35</v>
      </c>
      <c r="CJ181" s="434">
        <v>28</v>
      </c>
      <c r="CK181" s="434">
        <v>14.771000000000001</v>
      </c>
      <c r="CL181" s="434">
        <v>28.233000000000001</v>
      </c>
      <c r="CM181" s="434">
        <v>30.126000000000001</v>
      </c>
      <c r="CN181" s="434">
        <v>20</v>
      </c>
      <c r="CO181" s="434">
        <v>25.158999999999999</v>
      </c>
      <c r="CP181" s="434">
        <v>28.321000000000002</v>
      </c>
      <c r="CQ181" s="434">
        <v>23.343</v>
      </c>
      <c r="CR181" s="145">
        <v>1</v>
      </c>
      <c r="CS181" s="452">
        <v>1</v>
      </c>
    </row>
    <row r="182" spans="2:97" ht="24.95" customHeight="1">
      <c r="B182" s="186">
        <f t="shared" si="53"/>
        <v>80</v>
      </c>
      <c r="C182" s="166">
        <f t="shared" si="54"/>
        <v>0</v>
      </c>
      <c r="D182" s="166">
        <f t="shared" si="55"/>
        <v>0</v>
      </c>
      <c r="E182" s="167">
        <f t="shared" si="37"/>
        <v>1164.9000000000001</v>
      </c>
      <c r="F182" s="167">
        <f t="shared" si="38"/>
        <v>604.23676499999999</v>
      </c>
      <c r="G182" s="167">
        <f t="shared" si="39"/>
        <v>1154.2329769999999</v>
      </c>
      <c r="H182" s="167">
        <f t="shared" si="40"/>
        <v>1230.9393660000001</v>
      </c>
      <c r="I182" s="167">
        <f t="shared" si="41"/>
        <v>845.71428600000002</v>
      </c>
      <c r="J182" s="167">
        <f t="shared" si="42"/>
        <v>1080.2523309999999</v>
      </c>
      <c r="K182" s="167">
        <f t="shared" si="43"/>
        <v>1196.5132779999999</v>
      </c>
      <c r="L182" s="167">
        <f t="shared" si="44"/>
        <v>1019.56</v>
      </c>
      <c r="N182" s="186">
        <f t="shared" si="56"/>
        <v>80</v>
      </c>
      <c r="O182" s="166">
        <f t="shared" si="57"/>
        <v>0</v>
      </c>
      <c r="P182" s="166">
        <f t="shared" si="58"/>
        <v>0</v>
      </c>
      <c r="Q182" s="167">
        <f t="shared" si="45"/>
        <v>63.6</v>
      </c>
      <c r="R182" s="167">
        <f t="shared" si="46"/>
        <v>32.049999999999997</v>
      </c>
      <c r="S182" s="167">
        <f t="shared" si="47"/>
        <v>60.683149999999998</v>
      </c>
      <c r="T182" s="167">
        <f t="shared" si="48"/>
        <v>64.037092000000001</v>
      </c>
      <c r="U182" s="167">
        <f t="shared" si="49"/>
        <v>46</v>
      </c>
      <c r="V182" s="167">
        <f t="shared" si="50"/>
        <v>61.719074999999997</v>
      </c>
      <c r="W182" s="167">
        <f t="shared" si="51"/>
        <v>62.759811999999997</v>
      </c>
      <c r="X182" s="167">
        <f t="shared" si="52"/>
        <v>58.5</v>
      </c>
      <c r="Y182" s="170"/>
      <c r="BL182" s="384">
        <v>80</v>
      </c>
      <c r="BM182" s="69">
        <v>1</v>
      </c>
      <c r="BN182" s="69">
        <v>1</v>
      </c>
      <c r="BO182" s="69">
        <v>1</v>
      </c>
      <c r="BP182" s="69">
        <v>1</v>
      </c>
      <c r="BQ182" s="69">
        <v>1164.9000000000001</v>
      </c>
      <c r="BR182" s="69">
        <v>604.23676499999999</v>
      </c>
      <c r="BS182" s="69">
        <v>1154.2329769999999</v>
      </c>
      <c r="BT182" s="69">
        <v>1230.9393660000001</v>
      </c>
      <c r="BU182" s="69">
        <v>845.71428600000002</v>
      </c>
      <c r="BV182" s="69">
        <v>1080.2523309999999</v>
      </c>
      <c r="BW182" s="69">
        <v>1196.5132779999999</v>
      </c>
      <c r="BX182" s="69">
        <v>1019.56</v>
      </c>
      <c r="BY182" s="69">
        <v>63.6</v>
      </c>
      <c r="BZ182" s="69">
        <v>32.049999999999997</v>
      </c>
      <c r="CA182" s="69">
        <v>60.683149999999998</v>
      </c>
      <c r="CB182" s="69">
        <v>64.037092000000001</v>
      </c>
      <c r="CC182" s="69">
        <v>46</v>
      </c>
      <c r="CD182" s="69">
        <v>61.719074999999997</v>
      </c>
      <c r="CE182" s="69">
        <v>62.759811999999997</v>
      </c>
      <c r="CF182" s="385">
        <v>58.5</v>
      </c>
      <c r="CH182" s="75"/>
      <c r="CI182" s="386">
        <v>40</v>
      </c>
      <c r="CJ182" s="434">
        <v>29</v>
      </c>
      <c r="CK182" s="434">
        <v>15.05</v>
      </c>
      <c r="CL182" s="434">
        <v>28.829000000000001</v>
      </c>
      <c r="CM182" s="434">
        <v>30.734999999999999</v>
      </c>
      <c r="CN182" s="434">
        <v>21</v>
      </c>
      <c r="CO182" s="434">
        <v>26.594999999999999</v>
      </c>
      <c r="CP182" s="434">
        <v>29.780999999999999</v>
      </c>
      <c r="CQ182" s="434">
        <v>25.2</v>
      </c>
      <c r="CR182" s="145">
        <v>1</v>
      </c>
      <c r="CS182" s="452">
        <v>1</v>
      </c>
    </row>
    <row r="183" spans="2:97" ht="24.95" customHeight="1">
      <c r="B183" s="186">
        <f t="shared" si="53"/>
        <v>100</v>
      </c>
      <c r="C183" s="166">
        <f t="shared" si="54"/>
        <v>0</v>
      </c>
      <c r="D183" s="166">
        <f t="shared" si="55"/>
        <v>0</v>
      </c>
      <c r="E183" s="167">
        <f t="shared" si="37"/>
        <v>1523.92</v>
      </c>
      <c r="F183" s="167">
        <f t="shared" si="38"/>
        <v>773.78941199999997</v>
      </c>
      <c r="G183" s="167">
        <f t="shared" si="39"/>
        <v>1484.0189809999999</v>
      </c>
      <c r="H183" s="167">
        <f t="shared" si="40"/>
        <v>1580.6326529999999</v>
      </c>
      <c r="I183" s="167">
        <f t="shared" si="41"/>
        <v>1124.5714290000001</v>
      </c>
      <c r="J183" s="167">
        <f t="shared" si="42"/>
        <v>1443.4637749999999</v>
      </c>
      <c r="K183" s="167">
        <f t="shared" si="43"/>
        <v>1595.4581229999999</v>
      </c>
      <c r="L183" s="167">
        <f t="shared" si="44"/>
        <v>1417.248</v>
      </c>
      <c r="N183" s="186">
        <f t="shared" si="56"/>
        <v>100</v>
      </c>
      <c r="O183" s="166">
        <f t="shared" si="57"/>
        <v>0</v>
      </c>
      <c r="P183" s="166">
        <f t="shared" si="58"/>
        <v>0</v>
      </c>
      <c r="Q183" s="167">
        <f t="shared" si="45"/>
        <v>65.28</v>
      </c>
      <c r="R183" s="167">
        <f t="shared" si="46"/>
        <v>32.44</v>
      </c>
      <c r="S183" s="167">
        <f t="shared" si="47"/>
        <v>61.746519999999997</v>
      </c>
      <c r="T183" s="167">
        <f t="shared" si="48"/>
        <v>65.229674000000003</v>
      </c>
      <c r="U183" s="167">
        <f t="shared" si="49"/>
        <v>48</v>
      </c>
      <c r="V183" s="167">
        <f t="shared" si="50"/>
        <v>64.035259999999994</v>
      </c>
      <c r="W183" s="167">
        <f t="shared" si="51"/>
        <v>66.207849999999993</v>
      </c>
      <c r="X183" s="167">
        <f t="shared" si="52"/>
        <v>61.2</v>
      </c>
      <c r="Y183" s="170"/>
      <c r="BL183" s="384">
        <v>100</v>
      </c>
      <c r="BM183" s="69">
        <v>1</v>
      </c>
      <c r="BN183" s="69">
        <v>1</v>
      </c>
      <c r="BO183" s="69">
        <v>1</v>
      </c>
      <c r="BP183" s="69">
        <v>1</v>
      </c>
      <c r="BQ183" s="69">
        <v>1523.92</v>
      </c>
      <c r="BR183" s="69">
        <v>773.78941199999997</v>
      </c>
      <c r="BS183" s="69">
        <v>1484.0189809999999</v>
      </c>
      <c r="BT183" s="69">
        <v>1580.6326529999999</v>
      </c>
      <c r="BU183" s="69">
        <v>1124.5714290000001</v>
      </c>
      <c r="BV183" s="69">
        <v>1443.4637749999999</v>
      </c>
      <c r="BW183" s="69">
        <v>1595.4581229999999</v>
      </c>
      <c r="BX183" s="69">
        <v>1417.248</v>
      </c>
      <c r="BY183" s="69">
        <v>65.28</v>
      </c>
      <c r="BZ183" s="69">
        <v>32.44</v>
      </c>
      <c r="CA183" s="69">
        <v>61.746519999999997</v>
      </c>
      <c r="CB183" s="69">
        <v>65.229674000000003</v>
      </c>
      <c r="CC183" s="69">
        <v>48</v>
      </c>
      <c r="CD183" s="69">
        <v>64.035259999999994</v>
      </c>
      <c r="CE183" s="69">
        <v>66.207849999999993</v>
      </c>
      <c r="CF183" s="385">
        <v>61.2</v>
      </c>
      <c r="CH183" s="75"/>
      <c r="CI183" s="386">
        <v>45</v>
      </c>
      <c r="CJ183" s="434">
        <v>29.777999999999999</v>
      </c>
      <c r="CK183" s="434">
        <v>15.266999999999999</v>
      </c>
      <c r="CL183" s="434">
        <v>29.292999999999999</v>
      </c>
      <c r="CM183" s="434">
        <v>31.209</v>
      </c>
      <c r="CN183" s="434">
        <v>21.777999999999999</v>
      </c>
      <c r="CO183" s="434">
        <v>27.712</v>
      </c>
      <c r="CP183" s="434">
        <v>30.916</v>
      </c>
      <c r="CQ183" s="434">
        <v>26.844000000000001</v>
      </c>
      <c r="CR183" s="145">
        <v>1</v>
      </c>
      <c r="CS183" s="452">
        <v>1</v>
      </c>
    </row>
    <row r="184" spans="2:97" ht="24.95" customHeight="1">
      <c r="B184" s="186">
        <f t="shared" si="53"/>
        <v>150</v>
      </c>
      <c r="C184" s="166">
        <f t="shared" si="54"/>
        <v>0</v>
      </c>
      <c r="D184" s="166">
        <f t="shared" si="55"/>
        <v>0</v>
      </c>
      <c r="E184" s="167">
        <f t="shared" si="37"/>
        <v>2475</v>
      </c>
      <c r="F184" s="167">
        <f t="shared" si="38"/>
        <v>1198.192941</v>
      </c>
      <c r="G184" s="167">
        <f t="shared" si="39"/>
        <v>2308.7336540000001</v>
      </c>
      <c r="H184" s="167">
        <f t="shared" si="40"/>
        <v>2455.2237019999998</v>
      </c>
      <c r="I184" s="167">
        <f t="shared" si="41"/>
        <v>1823.0476189999999</v>
      </c>
      <c r="J184" s="167">
        <f t="shared" si="42"/>
        <v>2355.329033</v>
      </c>
      <c r="K184" s="167">
        <f t="shared" si="43"/>
        <v>2594.0512480000002</v>
      </c>
      <c r="L184" s="167">
        <f t="shared" si="44"/>
        <v>2414.1653329999999</v>
      </c>
      <c r="N184" s="186">
        <f t="shared" si="56"/>
        <v>150</v>
      </c>
      <c r="O184" s="166">
        <f t="shared" si="57"/>
        <v>0</v>
      </c>
      <c r="P184" s="166">
        <f t="shared" si="58"/>
        <v>0</v>
      </c>
      <c r="Q184" s="167">
        <f t="shared" si="45"/>
        <v>74</v>
      </c>
      <c r="R184" s="167">
        <f t="shared" si="46"/>
        <v>32.96</v>
      </c>
      <c r="S184" s="167">
        <f t="shared" si="47"/>
        <v>63.164346999999999</v>
      </c>
      <c r="T184" s="167">
        <f t="shared" si="48"/>
        <v>66.819783000000001</v>
      </c>
      <c r="U184" s="167">
        <f t="shared" si="49"/>
        <v>50.666666999999997</v>
      </c>
      <c r="V184" s="167">
        <f t="shared" si="50"/>
        <v>67.123507000000004</v>
      </c>
      <c r="W184" s="167">
        <f t="shared" si="51"/>
        <v>70.805233000000001</v>
      </c>
      <c r="X184" s="167">
        <f t="shared" si="52"/>
        <v>64.8</v>
      </c>
      <c r="Y184" s="170"/>
      <c r="BL184" s="384">
        <v>150</v>
      </c>
      <c r="BM184" s="69">
        <v>1</v>
      </c>
      <c r="BN184" s="69">
        <v>1</v>
      </c>
      <c r="BO184" s="69">
        <v>1</v>
      </c>
      <c r="BP184" s="69">
        <v>1</v>
      </c>
      <c r="BQ184" s="69">
        <v>2475</v>
      </c>
      <c r="BR184" s="69">
        <v>1198.192941</v>
      </c>
      <c r="BS184" s="69">
        <v>2308.7336540000001</v>
      </c>
      <c r="BT184" s="69">
        <v>2455.2237019999998</v>
      </c>
      <c r="BU184" s="69">
        <v>1823.0476189999999</v>
      </c>
      <c r="BV184" s="69">
        <v>2355.329033</v>
      </c>
      <c r="BW184" s="69">
        <v>2594.0512480000002</v>
      </c>
      <c r="BX184" s="69">
        <v>2414.1653329999999</v>
      </c>
      <c r="BY184" s="69">
        <v>74</v>
      </c>
      <c r="BZ184" s="69">
        <v>32.96</v>
      </c>
      <c r="CA184" s="69">
        <v>63.164346999999999</v>
      </c>
      <c r="CB184" s="69">
        <v>66.819783000000001</v>
      </c>
      <c r="CC184" s="69">
        <v>50.666666999999997</v>
      </c>
      <c r="CD184" s="69">
        <v>67.123507000000004</v>
      </c>
      <c r="CE184" s="69">
        <v>70.805233000000001</v>
      </c>
      <c r="CF184" s="385">
        <v>64.8</v>
      </c>
      <c r="CH184" s="75"/>
      <c r="CI184" s="386">
        <v>50</v>
      </c>
      <c r="CJ184" s="434">
        <v>30.4</v>
      </c>
      <c r="CK184" s="434">
        <v>15.44</v>
      </c>
      <c r="CL184" s="434">
        <v>29.663</v>
      </c>
      <c r="CM184" s="434">
        <v>31.588000000000001</v>
      </c>
      <c r="CN184" s="434">
        <v>22.4</v>
      </c>
      <c r="CO184" s="434">
        <v>28.606000000000002</v>
      </c>
      <c r="CP184" s="434">
        <v>31.824999999999999</v>
      </c>
      <c r="CQ184" s="434">
        <v>28.16</v>
      </c>
      <c r="CR184" s="145">
        <v>1</v>
      </c>
      <c r="CS184" s="452">
        <v>1</v>
      </c>
    </row>
    <row r="185" spans="2:97" ht="24.95" customHeight="1">
      <c r="B185" s="186">
        <f t="shared" si="53"/>
        <v>200</v>
      </c>
      <c r="C185" s="166">
        <f t="shared" si="54"/>
        <v>0</v>
      </c>
      <c r="D185" s="166">
        <f t="shared" si="55"/>
        <v>0</v>
      </c>
      <c r="E185" s="171">
        <f t="shared" si="37"/>
        <v>4100</v>
      </c>
      <c r="F185" s="171">
        <f t="shared" si="38"/>
        <v>1622.894706</v>
      </c>
      <c r="G185" s="171">
        <f t="shared" si="39"/>
        <v>3133.590991</v>
      </c>
      <c r="H185" s="171">
        <f t="shared" si="40"/>
        <v>3330.0192259999999</v>
      </c>
      <c r="I185" s="171">
        <f t="shared" si="41"/>
        <v>2522.2857140000001</v>
      </c>
      <c r="J185" s="171">
        <f t="shared" si="42"/>
        <v>3269.3866619999999</v>
      </c>
      <c r="K185" s="171">
        <f t="shared" si="43"/>
        <v>3593.3478110000001</v>
      </c>
      <c r="L185" s="171">
        <f t="shared" si="44"/>
        <v>3412.6239999999998</v>
      </c>
      <c r="N185" s="186">
        <f t="shared" si="56"/>
        <v>200</v>
      </c>
      <c r="O185" s="166">
        <f t="shared" si="57"/>
        <v>0</v>
      </c>
      <c r="P185" s="166">
        <f t="shared" si="58"/>
        <v>0</v>
      </c>
      <c r="Q185" s="167">
        <f t="shared" si="45"/>
        <v>90</v>
      </c>
      <c r="R185" s="167">
        <f t="shared" si="46"/>
        <v>33.22</v>
      </c>
      <c r="S185" s="167">
        <f t="shared" si="47"/>
        <v>63.873260000000002</v>
      </c>
      <c r="T185" s="167">
        <f t="shared" si="48"/>
        <v>67.614836999999994</v>
      </c>
      <c r="U185" s="167">
        <f t="shared" si="49"/>
        <v>52</v>
      </c>
      <c r="V185" s="167">
        <f t="shared" si="50"/>
        <v>68.667630000000003</v>
      </c>
      <c r="W185" s="167">
        <f t="shared" si="51"/>
        <v>73.103925000000004</v>
      </c>
      <c r="X185" s="167">
        <f t="shared" si="52"/>
        <v>68.319999999999993</v>
      </c>
      <c r="Y185" s="170"/>
      <c r="BL185" s="384">
        <v>200</v>
      </c>
      <c r="BM185" s="69">
        <v>1</v>
      </c>
      <c r="BN185" s="69">
        <v>1</v>
      </c>
      <c r="BO185" s="69">
        <v>1</v>
      </c>
      <c r="BP185" s="69">
        <v>1</v>
      </c>
      <c r="BQ185" s="69">
        <v>4100</v>
      </c>
      <c r="BR185" s="69">
        <v>1622.894706</v>
      </c>
      <c r="BS185" s="69">
        <v>3133.590991</v>
      </c>
      <c r="BT185" s="69">
        <v>3330.0192259999999</v>
      </c>
      <c r="BU185" s="69">
        <v>2522.2857140000001</v>
      </c>
      <c r="BV185" s="69">
        <v>3269.3866619999999</v>
      </c>
      <c r="BW185" s="69">
        <v>3593.3478110000001</v>
      </c>
      <c r="BX185" s="69">
        <v>3412.6239999999998</v>
      </c>
      <c r="BY185" s="69">
        <v>90</v>
      </c>
      <c r="BZ185" s="69">
        <v>33.22</v>
      </c>
      <c r="CA185" s="69">
        <v>63.873260000000002</v>
      </c>
      <c r="CB185" s="69">
        <v>67.614836999999994</v>
      </c>
      <c r="CC185" s="69">
        <v>52</v>
      </c>
      <c r="CD185" s="69">
        <v>68.667630000000003</v>
      </c>
      <c r="CE185" s="69">
        <v>73.103925000000004</v>
      </c>
      <c r="CF185" s="385">
        <v>68.319999999999993</v>
      </c>
      <c r="CH185" s="75"/>
      <c r="CI185" s="386">
        <v>60</v>
      </c>
      <c r="CJ185" s="434">
        <v>32.200000000000003</v>
      </c>
      <c r="CK185" s="434">
        <v>15.7</v>
      </c>
      <c r="CL185" s="434">
        <v>30.219000000000001</v>
      </c>
      <c r="CM185" s="434">
        <v>32.156999999999996</v>
      </c>
      <c r="CN185" s="434">
        <v>23.332999999999998</v>
      </c>
      <c r="CO185" s="434">
        <v>29.946999999999999</v>
      </c>
      <c r="CP185" s="434">
        <v>33.186999999999998</v>
      </c>
      <c r="CQ185" s="434">
        <v>30.132999999999999</v>
      </c>
      <c r="CR185" s="145">
        <v>1</v>
      </c>
      <c r="CS185" s="452">
        <v>1</v>
      </c>
    </row>
    <row r="186" spans="2:97" ht="24.95" customHeight="1" thickBot="1">
      <c r="B186" s="186">
        <f t="shared" si="53"/>
        <v>200.1</v>
      </c>
      <c r="C186" s="166">
        <f t="shared" si="54"/>
        <v>0</v>
      </c>
      <c r="D186" s="166">
        <f t="shared" si="55"/>
        <v>0</v>
      </c>
      <c r="E186" s="171">
        <f t="shared" si="37"/>
        <v>4103.6508000000003</v>
      </c>
      <c r="F186" s="171">
        <f t="shared" si="38"/>
        <v>4044.7212939999999</v>
      </c>
      <c r="G186" s="171">
        <f t="shared" si="39"/>
        <v>7421.3287890000001</v>
      </c>
      <c r="H186" s="171">
        <f t="shared" si="40"/>
        <v>7457.1966849999999</v>
      </c>
      <c r="I186" s="171">
        <f t="shared" si="41"/>
        <v>4774.8607339999999</v>
      </c>
      <c r="J186" s="171">
        <f t="shared" si="42"/>
        <v>5780.2285259999999</v>
      </c>
      <c r="K186" s="171">
        <f t="shared" si="43"/>
        <v>6323.4852700000001</v>
      </c>
      <c r="L186" s="171">
        <f t="shared" si="44"/>
        <v>4280.7216390000003</v>
      </c>
      <c r="N186" s="186">
        <f t="shared" si="56"/>
        <v>200.1</v>
      </c>
      <c r="O186" s="166">
        <f t="shared" si="57"/>
        <v>0</v>
      </c>
      <c r="P186" s="166">
        <f t="shared" si="58"/>
        <v>0</v>
      </c>
      <c r="Q186" s="167">
        <f t="shared" si="45"/>
        <v>90.031999999999996</v>
      </c>
      <c r="R186" s="167">
        <f t="shared" si="46"/>
        <v>93.038481000000004</v>
      </c>
      <c r="S186" s="167">
        <f t="shared" si="47"/>
        <v>170.39500200000001</v>
      </c>
      <c r="T186" s="167">
        <f t="shared" si="48"/>
        <v>172.42411999999999</v>
      </c>
      <c r="U186" s="167">
        <f t="shared" si="49"/>
        <v>107.852074</v>
      </c>
      <c r="V186" s="167">
        <f t="shared" si="50"/>
        <v>133.70998499999999</v>
      </c>
      <c r="W186" s="167">
        <f t="shared" si="51"/>
        <v>140.64505199999999</v>
      </c>
      <c r="X186" s="167">
        <f t="shared" si="52"/>
        <v>105.565217</v>
      </c>
      <c r="Y186" s="170"/>
      <c r="BL186" s="384">
        <v>200.1</v>
      </c>
      <c r="BM186" s="69">
        <v>1</v>
      </c>
      <c r="BN186" s="69">
        <v>1</v>
      </c>
      <c r="BO186" s="69">
        <v>1</v>
      </c>
      <c r="BP186" s="69">
        <v>1</v>
      </c>
      <c r="BQ186" s="69">
        <v>4103.6508000000003</v>
      </c>
      <c r="BR186" s="69">
        <v>4044.7212939999999</v>
      </c>
      <c r="BS186" s="69">
        <v>7421.3287890000001</v>
      </c>
      <c r="BT186" s="69">
        <v>7457.1966849999999</v>
      </c>
      <c r="BU186" s="69">
        <v>4774.8607339999999</v>
      </c>
      <c r="BV186" s="69">
        <v>5780.2285259999999</v>
      </c>
      <c r="BW186" s="69">
        <v>6323.4852700000001</v>
      </c>
      <c r="BX186" s="69">
        <v>4280.7216390000003</v>
      </c>
      <c r="BY186" s="69">
        <v>90.031999999999996</v>
      </c>
      <c r="BZ186" s="69">
        <v>93.038481000000004</v>
      </c>
      <c r="CA186" s="69">
        <v>170.39500200000001</v>
      </c>
      <c r="CB186" s="69">
        <v>172.42411999999999</v>
      </c>
      <c r="CC186" s="69">
        <v>107.852074</v>
      </c>
      <c r="CD186" s="69">
        <v>133.70998499999999</v>
      </c>
      <c r="CE186" s="69">
        <v>140.64505199999999</v>
      </c>
      <c r="CF186" s="385">
        <v>105.565217</v>
      </c>
      <c r="CH186" s="75"/>
      <c r="CI186" s="387">
        <v>70</v>
      </c>
      <c r="CJ186" s="450">
        <v>35.4</v>
      </c>
      <c r="CK186" s="450">
        <v>15.885999999999999</v>
      </c>
      <c r="CL186" s="450">
        <v>30.617000000000001</v>
      </c>
      <c r="CM186" s="450">
        <v>32.563000000000002</v>
      </c>
      <c r="CN186" s="450">
        <v>24</v>
      </c>
      <c r="CO186" s="450">
        <v>30.904</v>
      </c>
      <c r="CP186" s="450">
        <v>34.161000000000001</v>
      </c>
      <c r="CQ186" s="450">
        <v>31.542999999999999</v>
      </c>
      <c r="CR186" s="453">
        <v>1</v>
      </c>
      <c r="CS186" s="454">
        <v>1</v>
      </c>
    </row>
    <row r="187" spans="2:97" ht="24.95" customHeight="1">
      <c r="B187" s="186">
        <f t="shared" si="53"/>
        <v>250</v>
      </c>
      <c r="C187" s="166">
        <f t="shared" si="54"/>
        <v>0</v>
      </c>
      <c r="D187" s="166">
        <f t="shared" si="55"/>
        <v>0</v>
      </c>
      <c r="E187" s="171">
        <f t="shared" si="37"/>
        <v>6125</v>
      </c>
      <c r="F187" s="171">
        <f t="shared" si="38"/>
        <v>6229.3455880000001</v>
      </c>
      <c r="G187" s="171">
        <f t="shared" si="39"/>
        <v>11531.806815</v>
      </c>
      <c r="H187" s="171">
        <f t="shared" si="40"/>
        <v>11731.649506</v>
      </c>
      <c r="I187" s="171">
        <f t="shared" si="41"/>
        <v>7338.1479669999999</v>
      </c>
      <c r="J187" s="171">
        <f t="shared" si="42"/>
        <v>8770.9462679999997</v>
      </c>
      <c r="K187" s="171">
        <f t="shared" si="43"/>
        <v>9554.3774630000007</v>
      </c>
      <c r="L187" s="171">
        <f t="shared" si="44"/>
        <v>6732.3207659999998</v>
      </c>
      <c r="N187" s="186">
        <f t="shared" si="56"/>
        <v>250</v>
      </c>
      <c r="O187" s="166">
        <f t="shared" si="57"/>
        <v>0</v>
      </c>
      <c r="P187" s="166">
        <f t="shared" si="58"/>
        <v>0</v>
      </c>
      <c r="Q187" s="167">
        <f t="shared" si="45"/>
        <v>106</v>
      </c>
      <c r="R187" s="167">
        <f t="shared" si="46"/>
        <v>112.536</v>
      </c>
      <c r="S187" s="167">
        <f t="shared" si="47"/>
        <v>206.930328</v>
      </c>
      <c r="T187" s="167">
        <f t="shared" si="48"/>
        <v>209.32535100000001</v>
      </c>
      <c r="U187" s="167">
        <f t="shared" si="49"/>
        <v>131.44</v>
      </c>
      <c r="V187" s="167">
        <f t="shared" si="50"/>
        <v>162.269216</v>
      </c>
      <c r="W187" s="167">
        <f t="shared" si="51"/>
        <v>171.66424000000001</v>
      </c>
      <c r="X187" s="167">
        <f t="shared" si="52"/>
        <v>127.648</v>
      </c>
      <c r="Y187" s="170"/>
      <c r="BL187" s="384">
        <v>250</v>
      </c>
      <c r="BM187" s="69">
        <v>1</v>
      </c>
      <c r="BN187" s="69">
        <v>1</v>
      </c>
      <c r="BO187" s="69">
        <v>1</v>
      </c>
      <c r="BP187" s="69">
        <v>1</v>
      </c>
      <c r="BQ187" s="69">
        <v>6125</v>
      </c>
      <c r="BR187" s="69">
        <v>6229.3455880000001</v>
      </c>
      <c r="BS187" s="69">
        <v>11531.806815</v>
      </c>
      <c r="BT187" s="69">
        <v>11731.649506</v>
      </c>
      <c r="BU187" s="69">
        <v>7338.1479669999999</v>
      </c>
      <c r="BV187" s="69">
        <v>8770.9462679999997</v>
      </c>
      <c r="BW187" s="69">
        <v>9554.3774630000007</v>
      </c>
      <c r="BX187" s="69">
        <v>6732.3207659999998</v>
      </c>
      <c r="BY187" s="69">
        <v>106</v>
      </c>
      <c r="BZ187" s="69">
        <v>112.536</v>
      </c>
      <c r="CA187" s="69">
        <v>206.930328</v>
      </c>
      <c r="CB187" s="69">
        <v>209.32535100000001</v>
      </c>
      <c r="CC187" s="69">
        <v>131.44</v>
      </c>
      <c r="CD187" s="69">
        <v>162.269216</v>
      </c>
      <c r="CE187" s="69">
        <v>171.66424000000001</v>
      </c>
      <c r="CF187" s="385">
        <v>127.648</v>
      </c>
      <c r="CH187" s="75"/>
      <c r="CI187" s="75"/>
      <c r="CJ187" s="75"/>
      <c r="CK187" s="75"/>
      <c r="CL187" s="75"/>
      <c r="CM187" s="75"/>
      <c r="CN187" s="75"/>
      <c r="CO187" s="75"/>
      <c r="CP187" s="75"/>
      <c r="CQ187" s="75"/>
    </row>
    <row r="188" spans="2:97" ht="24.95" customHeight="1" thickBot="1">
      <c r="B188" s="186">
        <f t="shared" si="53"/>
        <v>300</v>
      </c>
      <c r="C188" s="166">
        <f t="shared" si="54"/>
        <v>0</v>
      </c>
      <c r="D188" s="166">
        <f t="shared" si="55"/>
        <v>0</v>
      </c>
      <c r="E188" s="171">
        <f t="shared" si="37"/>
        <v>8550</v>
      </c>
      <c r="F188" s="171">
        <f t="shared" si="38"/>
        <v>9004.1752940000006</v>
      </c>
      <c r="G188" s="171">
        <f t="shared" si="39"/>
        <v>16599.028289999998</v>
      </c>
      <c r="H188" s="171">
        <f t="shared" si="40"/>
        <v>16670.873930000002</v>
      </c>
      <c r="I188" s="171">
        <f t="shared" si="41"/>
        <v>10647.619048</v>
      </c>
      <c r="J188" s="171">
        <f t="shared" si="42"/>
        <v>12669.940731000001</v>
      </c>
      <c r="K188" s="171">
        <f t="shared" si="43"/>
        <v>13801.220313</v>
      </c>
      <c r="L188" s="171">
        <f t="shared" si="44"/>
        <v>9657.2479999999996</v>
      </c>
      <c r="N188" s="186">
        <f t="shared" si="56"/>
        <v>300</v>
      </c>
      <c r="O188" s="166">
        <f t="shared" si="57"/>
        <v>0</v>
      </c>
      <c r="P188" s="166">
        <f t="shared" si="58"/>
        <v>0</v>
      </c>
      <c r="Q188" s="167">
        <f t="shared" si="45"/>
        <v>122</v>
      </c>
      <c r="R188" s="167">
        <f t="shared" si="46"/>
        <v>132.02000000000001</v>
      </c>
      <c r="S188" s="167">
        <f t="shared" si="47"/>
        <v>243.403673</v>
      </c>
      <c r="T188" s="167">
        <f t="shared" si="48"/>
        <v>246.23049700000001</v>
      </c>
      <c r="U188" s="167">
        <f t="shared" si="49"/>
        <v>154.66666699999999</v>
      </c>
      <c r="V188" s="167">
        <f t="shared" si="50"/>
        <v>189.798767</v>
      </c>
      <c r="W188" s="167">
        <f t="shared" si="51"/>
        <v>201.98291699999999</v>
      </c>
      <c r="X188" s="167">
        <f t="shared" si="52"/>
        <v>146.84</v>
      </c>
      <c r="Y188" s="170"/>
      <c r="BL188" s="388">
        <v>300</v>
      </c>
      <c r="BM188" s="389">
        <v>1</v>
      </c>
      <c r="BN188" s="389">
        <v>1</v>
      </c>
      <c r="BO188" s="389">
        <v>1</v>
      </c>
      <c r="BP188" s="389">
        <v>1</v>
      </c>
      <c r="BQ188" s="389">
        <v>8550</v>
      </c>
      <c r="BR188" s="389">
        <v>9004.1752940000006</v>
      </c>
      <c r="BS188" s="389">
        <v>16599.028289999998</v>
      </c>
      <c r="BT188" s="389">
        <v>16670.873930000002</v>
      </c>
      <c r="BU188" s="389">
        <v>10647.619048</v>
      </c>
      <c r="BV188" s="389">
        <v>12669.940731000001</v>
      </c>
      <c r="BW188" s="389">
        <v>13801.220313</v>
      </c>
      <c r="BX188" s="389">
        <v>9657.2479999999996</v>
      </c>
      <c r="BY188" s="389">
        <v>122</v>
      </c>
      <c r="BZ188" s="389">
        <v>132.02000000000001</v>
      </c>
      <c r="CA188" s="389">
        <v>243.403673</v>
      </c>
      <c r="CB188" s="389">
        <v>246.23049700000001</v>
      </c>
      <c r="CC188" s="389">
        <v>154.66666699999999</v>
      </c>
      <c r="CD188" s="389">
        <v>189.798767</v>
      </c>
      <c r="CE188" s="389">
        <v>201.98291699999999</v>
      </c>
      <c r="CF188" s="390">
        <v>146.84</v>
      </c>
      <c r="CH188" s="75"/>
      <c r="CI188" s="75"/>
      <c r="CJ188" s="75"/>
      <c r="CK188" s="75"/>
      <c r="CL188" s="75"/>
      <c r="CM188" s="75"/>
      <c r="CN188" s="75"/>
      <c r="CO188" s="75"/>
      <c r="CP188" s="75"/>
      <c r="CQ188" s="75"/>
    </row>
    <row r="189" spans="2:97" ht="24.95" customHeight="1">
      <c r="B189" s="144"/>
      <c r="C189" s="144"/>
      <c r="D189" s="145"/>
      <c r="E189" s="144"/>
      <c r="F189" s="146"/>
      <c r="G189" s="144"/>
      <c r="H189" s="144"/>
      <c r="AZ189" s="75"/>
      <c r="BA189" s="75"/>
      <c r="BB189" s="75"/>
      <c r="BC189" s="75"/>
      <c r="BD189" s="75"/>
      <c r="BE189" s="75"/>
      <c r="BF189" s="75"/>
      <c r="BG189" s="75"/>
      <c r="BH189" s="75"/>
      <c r="BI189" s="75"/>
    </row>
    <row r="190" spans="2:97" ht="24.95" customHeight="1">
      <c r="B190" s="144"/>
      <c r="C190" s="144"/>
      <c r="D190" s="145"/>
      <c r="E190" s="144"/>
      <c r="F190" s="146"/>
      <c r="G190" s="144"/>
      <c r="H190" s="144"/>
      <c r="AZ190" s="75"/>
      <c r="BA190" s="75"/>
      <c r="BB190" s="75"/>
      <c r="BC190" s="75"/>
      <c r="BD190" s="75"/>
      <c r="BE190" s="75"/>
      <c r="BF190" s="75"/>
      <c r="BG190" s="75"/>
      <c r="BH190" s="75"/>
      <c r="BI190" s="75"/>
    </row>
    <row r="191" spans="2:97" ht="24.95" customHeight="1">
      <c r="B191" s="156" t="s">
        <v>294</v>
      </c>
      <c r="C191" s="156"/>
      <c r="D191" s="156"/>
      <c r="E191" s="156"/>
      <c r="F191" s="156"/>
      <c r="V191" s="467" t="s">
        <v>376</v>
      </c>
      <c r="AZ191" s="75"/>
      <c r="BA191" s="75"/>
      <c r="BB191" s="75"/>
      <c r="BC191" s="75"/>
      <c r="BD191" s="75"/>
      <c r="BE191" s="75"/>
      <c r="BF191" s="75"/>
      <c r="BG191" s="75"/>
      <c r="BH191" s="75"/>
      <c r="BI191" s="75"/>
    </row>
    <row r="192" spans="2:97" ht="2.1" customHeight="1" thickBot="1">
      <c r="B192" s="142"/>
      <c r="C192" s="142"/>
      <c r="D192" s="142"/>
      <c r="E192" s="142"/>
      <c r="F192" s="142"/>
      <c r="AZ192" s="75"/>
      <c r="BA192" s="75"/>
      <c r="BB192" s="75"/>
      <c r="BC192" s="75"/>
      <c r="BD192" s="75"/>
      <c r="BE192" s="75"/>
      <c r="BF192" s="75"/>
      <c r="BG192" s="75"/>
      <c r="BH192" s="75"/>
      <c r="BI192" s="75"/>
    </row>
    <row r="193" spans="2:259" ht="24.95" customHeight="1" thickBot="1">
      <c r="B193" s="150" t="s">
        <v>240</v>
      </c>
      <c r="C193" s="161" t="s">
        <v>249</v>
      </c>
      <c r="D193" s="161" t="s">
        <v>249</v>
      </c>
      <c r="E193" s="162" t="s">
        <v>250</v>
      </c>
      <c r="F193" s="154"/>
      <c r="G193" s="801" t="s">
        <v>365</v>
      </c>
      <c r="H193" s="801"/>
      <c r="I193" s="801"/>
      <c r="J193" s="801"/>
      <c r="K193" s="801"/>
      <c r="L193" s="801"/>
      <c r="N193" s="419" t="s">
        <v>360</v>
      </c>
      <c r="O193" s="420"/>
      <c r="P193" s="420"/>
      <c r="Q193" s="420"/>
      <c r="R193" s="420"/>
      <c r="S193" s="420"/>
      <c r="T193" s="420"/>
      <c r="U193" s="420"/>
      <c r="V193" s="420"/>
      <c r="W193" s="420"/>
      <c r="X193" s="420"/>
      <c r="Y193" s="420"/>
      <c r="Z193" s="420"/>
      <c r="AA193" s="420"/>
      <c r="AB193" s="420"/>
      <c r="AC193" s="420"/>
      <c r="AD193" s="420"/>
      <c r="AE193" s="420"/>
      <c r="AF193" s="420"/>
      <c r="AG193" s="420"/>
      <c r="AH193" s="420"/>
      <c r="AI193" s="420"/>
      <c r="AJ193" s="420"/>
      <c r="AK193" s="420"/>
      <c r="AL193" s="420"/>
      <c r="AM193" s="420"/>
      <c r="AN193" s="420"/>
      <c r="AO193" s="421" t="s">
        <v>363</v>
      </c>
      <c r="AP193" s="422"/>
      <c r="AQ193" s="422"/>
      <c r="AR193" s="422"/>
      <c r="AS193" s="422"/>
      <c r="AT193" s="422"/>
      <c r="AU193" s="422"/>
      <c r="AV193" s="422"/>
      <c r="AW193" s="422"/>
      <c r="AX193" s="422"/>
      <c r="AY193" s="422"/>
      <c r="AZ193" s="422"/>
      <c r="BA193" s="422"/>
      <c r="BB193" s="422"/>
      <c r="BC193" s="422"/>
      <c r="BD193" s="422"/>
      <c r="BE193" s="422"/>
      <c r="BF193" s="422"/>
      <c r="BG193" s="422"/>
      <c r="BH193" s="422"/>
      <c r="BI193" s="422"/>
      <c r="BJ193" s="422"/>
      <c r="BK193" s="422"/>
      <c r="BL193" s="422"/>
      <c r="BM193" s="422"/>
      <c r="BN193" s="422"/>
      <c r="BO193" s="422"/>
      <c r="BP193" s="417" t="s">
        <v>364</v>
      </c>
      <c r="BQ193" s="418"/>
      <c r="BR193" s="418"/>
      <c r="BS193" s="418"/>
      <c r="BT193" s="418"/>
      <c r="BU193" s="418"/>
      <c r="BV193" s="418"/>
      <c r="BW193" s="418"/>
      <c r="BX193" s="418"/>
      <c r="BY193" s="418"/>
      <c r="BZ193" s="418"/>
      <c r="CA193" s="418"/>
      <c r="CB193" s="418"/>
      <c r="CC193" s="418"/>
      <c r="CD193" s="418"/>
      <c r="CE193" s="418"/>
      <c r="CF193" s="418"/>
      <c r="CG193" s="418"/>
      <c r="CH193" s="418"/>
      <c r="CI193" s="418"/>
      <c r="CJ193" s="418"/>
      <c r="CK193" s="418"/>
      <c r="CL193" s="418"/>
      <c r="CM193" s="418"/>
      <c r="CN193" s="418"/>
      <c r="CO193" s="418"/>
      <c r="CP193" s="418"/>
    </row>
    <row r="194" spans="2:259" ht="24.95" customHeight="1">
      <c r="B194" s="151" t="s">
        <v>251</v>
      </c>
      <c r="C194" s="152" t="str">
        <f>G194</f>
        <v>HL93</v>
      </c>
      <c r="D194" s="152" t="str">
        <f>I194</f>
        <v>FL120</v>
      </c>
      <c r="E194" s="153" t="str">
        <f>K194</f>
        <v>HS20</v>
      </c>
      <c r="F194" s="141"/>
      <c r="G194" s="796" t="s">
        <v>8</v>
      </c>
      <c r="H194" s="797"/>
      <c r="I194" s="798" t="s">
        <v>121</v>
      </c>
      <c r="J194" s="799"/>
      <c r="K194" s="797" t="s">
        <v>147</v>
      </c>
      <c r="L194" s="800"/>
      <c r="N194" s="408" t="s">
        <v>259</v>
      </c>
      <c r="O194" s="409" t="s">
        <v>338</v>
      </c>
      <c r="P194" s="409" t="s">
        <v>343</v>
      </c>
      <c r="Q194" s="409" t="s">
        <v>338</v>
      </c>
      <c r="R194" s="410" t="s">
        <v>339</v>
      </c>
      <c r="S194" s="411" t="s">
        <v>8</v>
      </c>
      <c r="T194" s="409" t="s">
        <v>347</v>
      </c>
      <c r="U194" s="409" t="s">
        <v>348</v>
      </c>
      <c r="V194" s="466" t="s">
        <v>349</v>
      </c>
      <c r="W194" s="409" t="s">
        <v>243</v>
      </c>
      <c r="X194" s="409" t="s">
        <v>244</v>
      </c>
      <c r="Y194" s="409" t="s">
        <v>245</v>
      </c>
      <c r="Z194" s="409" t="s">
        <v>359</v>
      </c>
      <c r="AA194" s="409" t="s">
        <v>350</v>
      </c>
      <c r="AB194" s="409" t="s">
        <v>351</v>
      </c>
      <c r="AC194" s="410" t="s">
        <v>352</v>
      </c>
      <c r="AD194" s="411" t="s">
        <v>8</v>
      </c>
      <c r="AE194" s="409" t="s">
        <v>347</v>
      </c>
      <c r="AF194" s="409" t="s">
        <v>348</v>
      </c>
      <c r="AG194" s="409" t="s">
        <v>349</v>
      </c>
      <c r="AH194" s="409" t="s">
        <v>243</v>
      </c>
      <c r="AI194" s="409" t="s">
        <v>244</v>
      </c>
      <c r="AJ194" s="409" t="s">
        <v>245</v>
      </c>
      <c r="AK194" s="409" t="s">
        <v>359</v>
      </c>
      <c r="AL194" s="409" t="s">
        <v>350</v>
      </c>
      <c r="AM194" s="409" t="s">
        <v>351</v>
      </c>
      <c r="AN194" s="412" t="s">
        <v>352</v>
      </c>
      <c r="AO194" s="408" t="s">
        <v>259</v>
      </c>
      <c r="AP194" s="409" t="s">
        <v>338</v>
      </c>
      <c r="AQ194" s="409" t="s">
        <v>343</v>
      </c>
      <c r="AR194" s="409" t="s">
        <v>338</v>
      </c>
      <c r="AS194" s="410" t="s">
        <v>339</v>
      </c>
      <c r="AT194" s="411" t="s">
        <v>121</v>
      </c>
      <c r="AU194" s="409" t="s">
        <v>347</v>
      </c>
      <c r="AV194" s="409" t="s">
        <v>348</v>
      </c>
      <c r="AW194" s="409" t="s">
        <v>349</v>
      </c>
      <c r="AX194" s="409" t="s">
        <v>243</v>
      </c>
      <c r="AY194" s="409" t="s">
        <v>244</v>
      </c>
      <c r="AZ194" s="409" t="s">
        <v>245</v>
      </c>
      <c r="BA194" s="409" t="s">
        <v>359</v>
      </c>
      <c r="BB194" s="409" t="s">
        <v>350</v>
      </c>
      <c r="BC194" s="409" t="s">
        <v>351</v>
      </c>
      <c r="BD194" s="410" t="s">
        <v>352</v>
      </c>
      <c r="BE194" s="411" t="s">
        <v>121</v>
      </c>
      <c r="BF194" s="409" t="s">
        <v>347</v>
      </c>
      <c r="BG194" s="409" t="s">
        <v>348</v>
      </c>
      <c r="BH194" s="409" t="s">
        <v>349</v>
      </c>
      <c r="BI194" s="409" t="s">
        <v>243</v>
      </c>
      <c r="BJ194" s="409" t="s">
        <v>244</v>
      </c>
      <c r="BK194" s="409" t="s">
        <v>245</v>
      </c>
      <c r="BL194" s="409" t="s">
        <v>359</v>
      </c>
      <c r="BM194" s="409" t="s">
        <v>350</v>
      </c>
      <c r="BN194" s="409" t="s">
        <v>351</v>
      </c>
      <c r="BO194" s="412" t="s">
        <v>352</v>
      </c>
      <c r="BP194" s="408" t="s">
        <v>259</v>
      </c>
      <c r="BQ194" s="409" t="s">
        <v>338</v>
      </c>
      <c r="BR194" s="409" t="s">
        <v>343</v>
      </c>
      <c r="BS194" s="409" t="s">
        <v>338</v>
      </c>
      <c r="BT194" s="410" t="s">
        <v>339</v>
      </c>
      <c r="BU194" s="411" t="s">
        <v>147</v>
      </c>
      <c r="BV194" s="409" t="s">
        <v>347</v>
      </c>
      <c r="BW194" s="409" t="s">
        <v>348</v>
      </c>
      <c r="BX194" s="409" t="s">
        <v>349</v>
      </c>
      <c r="BY194" s="409" t="s">
        <v>243</v>
      </c>
      <c r="BZ194" s="409" t="s">
        <v>244</v>
      </c>
      <c r="CA194" s="409" t="s">
        <v>245</v>
      </c>
      <c r="CB194" s="409" t="s">
        <v>359</v>
      </c>
      <c r="CC194" s="409" t="s">
        <v>350</v>
      </c>
      <c r="CD194" s="409" t="s">
        <v>351</v>
      </c>
      <c r="CE194" s="410" t="s">
        <v>352</v>
      </c>
      <c r="CF194" s="411" t="s">
        <v>147</v>
      </c>
      <c r="CG194" s="409" t="s">
        <v>347</v>
      </c>
      <c r="CH194" s="409" t="s">
        <v>348</v>
      </c>
      <c r="CI194" s="409" t="s">
        <v>349</v>
      </c>
      <c r="CJ194" s="409" t="s">
        <v>243</v>
      </c>
      <c r="CK194" s="409" t="s">
        <v>244</v>
      </c>
      <c r="CL194" s="409" t="s">
        <v>245</v>
      </c>
      <c r="CM194" s="409" t="s">
        <v>359</v>
      </c>
      <c r="CN194" s="409" t="s">
        <v>350</v>
      </c>
      <c r="CO194" s="409" t="s">
        <v>351</v>
      </c>
      <c r="CP194" s="412" t="s">
        <v>352</v>
      </c>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c r="DU194" s="75"/>
      <c r="DV194" s="75"/>
      <c r="DW194" s="75"/>
      <c r="DX194" s="75"/>
      <c r="DY194" s="75"/>
      <c r="DZ194" s="75"/>
      <c r="EA194" s="75"/>
      <c r="EB194" s="75"/>
      <c r="EC194" s="75"/>
      <c r="ED194" s="75"/>
      <c r="EE194" s="75"/>
      <c r="EF194" s="75"/>
      <c r="EG194" s="75"/>
      <c r="EH194" s="75"/>
      <c r="EI194" s="75"/>
      <c r="EJ194" s="75"/>
      <c r="EK194" s="75"/>
      <c r="EL194" s="75"/>
      <c r="EM194" s="75"/>
      <c r="EN194" s="75"/>
      <c r="EO194" s="75"/>
      <c r="EP194" s="75"/>
      <c r="EQ194" s="75"/>
      <c r="ER194" s="75"/>
      <c r="ES194" s="75"/>
      <c r="ET194" s="75"/>
      <c r="EU194" s="75"/>
      <c r="EV194" s="75"/>
      <c r="EW194" s="75"/>
      <c r="EX194" s="75"/>
      <c r="EY194" s="75"/>
      <c r="EZ194" s="75"/>
      <c r="FA194" s="75"/>
      <c r="FB194" s="75"/>
      <c r="FC194" s="75"/>
      <c r="FD194" s="75"/>
      <c r="FE194" s="75"/>
      <c r="FF194" s="75"/>
      <c r="FG194" s="75"/>
      <c r="FH194" s="75"/>
      <c r="FI194" s="75"/>
      <c r="FJ194" s="75"/>
      <c r="FK194" s="75"/>
      <c r="FL194" s="75"/>
      <c r="FM194" s="75"/>
      <c r="FN194" s="75"/>
      <c r="FO194" s="75"/>
      <c r="FP194" s="75"/>
      <c r="FQ194" s="75"/>
      <c r="FR194" s="75"/>
      <c r="FS194" s="75"/>
      <c r="FT194" s="75"/>
      <c r="FU194" s="75"/>
      <c r="FV194" s="75"/>
      <c r="FW194" s="75"/>
      <c r="FX194" s="75"/>
      <c r="FY194" s="75"/>
      <c r="FZ194" s="75"/>
      <c r="GA194" s="75"/>
      <c r="GB194" s="75"/>
      <c r="GC194" s="75"/>
      <c r="GD194" s="75"/>
      <c r="GE194" s="75"/>
      <c r="GF194" s="75"/>
      <c r="GG194" s="75"/>
      <c r="GH194" s="75"/>
      <c r="GI194" s="75"/>
      <c r="GJ194" s="75"/>
      <c r="GK194" s="75"/>
      <c r="GL194" s="75"/>
      <c r="GM194" s="75"/>
      <c r="GN194" s="75"/>
      <c r="GO194" s="75"/>
      <c r="GP194" s="75"/>
      <c r="GQ194" s="75"/>
      <c r="GR194" s="75"/>
      <c r="GS194" s="75"/>
      <c r="GT194" s="75"/>
      <c r="GU194" s="75"/>
      <c r="GV194" s="75"/>
      <c r="GW194" s="75"/>
      <c r="GX194" s="75"/>
      <c r="GY194" s="75"/>
      <c r="GZ194" s="75"/>
      <c r="HA194" s="75"/>
      <c r="HB194" s="75"/>
      <c r="HC194" s="75"/>
      <c r="HD194" s="75"/>
      <c r="HE194" s="75"/>
      <c r="HF194" s="75"/>
      <c r="HG194" s="75"/>
      <c r="HH194" s="75"/>
      <c r="HI194" s="75"/>
      <c r="HJ194" s="75"/>
      <c r="HK194" s="75"/>
      <c r="HL194" s="75"/>
      <c r="HM194" s="75"/>
      <c r="HN194" s="75"/>
      <c r="HO194" s="75"/>
      <c r="HP194" s="75"/>
      <c r="HQ194" s="75"/>
      <c r="HR194" s="75"/>
      <c r="HS194" s="75"/>
      <c r="HT194" s="75"/>
      <c r="HU194" s="75"/>
      <c r="HV194" s="75"/>
      <c r="HW194" s="75"/>
      <c r="HX194" s="75"/>
      <c r="HY194" s="75"/>
      <c r="HZ194" s="75"/>
      <c r="IA194" s="75"/>
      <c r="IB194" s="75"/>
      <c r="IC194" s="75"/>
      <c r="ID194" s="75"/>
      <c r="IE194" s="75"/>
      <c r="IF194" s="75"/>
      <c r="IG194" s="75"/>
      <c r="IH194" s="75"/>
      <c r="II194" s="75"/>
      <c r="IJ194" s="75"/>
      <c r="IK194" s="75"/>
      <c r="IL194" s="75"/>
      <c r="IM194" s="75"/>
      <c r="IN194" s="75"/>
      <c r="IO194" s="75"/>
      <c r="IP194" s="75"/>
      <c r="IQ194" s="75"/>
      <c r="IR194" s="75"/>
      <c r="IS194" s="75"/>
      <c r="IT194" s="75"/>
      <c r="IU194" s="75"/>
      <c r="IV194" s="75"/>
      <c r="IW194" s="75"/>
      <c r="IX194" s="75"/>
      <c r="IY194" s="75"/>
    </row>
    <row r="195" spans="2:259" ht="24.95" customHeight="1">
      <c r="B195" s="148" t="s">
        <v>239</v>
      </c>
      <c r="C195" s="147" t="s">
        <v>252</v>
      </c>
      <c r="D195" s="147" t="s">
        <v>252</v>
      </c>
      <c r="E195" s="149" t="s">
        <v>252</v>
      </c>
      <c r="F195" s="141"/>
      <c r="G195" s="374" t="s">
        <v>361</v>
      </c>
      <c r="H195" s="144" t="s">
        <v>362</v>
      </c>
      <c r="I195" s="428" t="s">
        <v>361</v>
      </c>
      <c r="J195" s="429" t="s">
        <v>362</v>
      </c>
      <c r="K195" s="144" t="s">
        <v>361</v>
      </c>
      <c r="L195" s="375" t="s">
        <v>362</v>
      </c>
      <c r="N195" s="400" t="s">
        <v>239</v>
      </c>
      <c r="O195" s="143" t="s">
        <v>340</v>
      </c>
      <c r="P195" s="143" t="s">
        <v>340</v>
      </c>
      <c r="Q195" s="143" t="s">
        <v>247</v>
      </c>
      <c r="R195" s="403" t="s">
        <v>247</v>
      </c>
      <c r="S195" s="406" t="s">
        <v>146</v>
      </c>
      <c r="T195" s="143" t="s">
        <v>146</v>
      </c>
      <c r="U195" s="143" t="s">
        <v>146</v>
      </c>
      <c r="V195" s="143" t="s">
        <v>146</v>
      </c>
      <c r="W195" s="143" t="s">
        <v>146</v>
      </c>
      <c r="X195" s="143" t="s">
        <v>146</v>
      </c>
      <c r="Y195" s="143" t="s">
        <v>146</v>
      </c>
      <c r="Z195" s="143" t="s">
        <v>146</v>
      </c>
      <c r="AA195" s="143" t="s">
        <v>146</v>
      </c>
      <c r="AB195" s="143" t="s">
        <v>146</v>
      </c>
      <c r="AC195" s="403" t="s">
        <v>146</v>
      </c>
      <c r="AD195" s="406" t="s">
        <v>261</v>
      </c>
      <c r="AE195" s="143" t="s">
        <v>261</v>
      </c>
      <c r="AF195" s="143" t="s">
        <v>261</v>
      </c>
      <c r="AG195" s="396" t="s">
        <v>261</v>
      </c>
      <c r="AH195" s="396" t="s">
        <v>261</v>
      </c>
      <c r="AI195" s="143" t="s">
        <v>261</v>
      </c>
      <c r="AJ195" s="143" t="s">
        <v>261</v>
      </c>
      <c r="AK195" s="143" t="s">
        <v>261</v>
      </c>
      <c r="AL195" s="143" t="s">
        <v>261</v>
      </c>
      <c r="AM195" s="143" t="s">
        <v>261</v>
      </c>
      <c r="AN195" s="413" t="s">
        <v>261</v>
      </c>
      <c r="AO195" s="400" t="s">
        <v>239</v>
      </c>
      <c r="AP195" s="143" t="s">
        <v>340</v>
      </c>
      <c r="AQ195" s="143" t="s">
        <v>340</v>
      </c>
      <c r="AR195" s="143" t="s">
        <v>247</v>
      </c>
      <c r="AS195" s="403" t="s">
        <v>247</v>
      </c>
      <c r="AT195" s="406" t="s">
        <v>146</v>
      </c>
      <c r="AU195" s="143" t="s">
        <v>146</v>
      </c>
      <c r="AV195" s="143" t="s">
        <v>146</v>
      </c>
      <c r="AW195" s="143" t="s">
        <v>146</v>
      </c>
      <c r="AX195" s="143" t="s">
        <v>146</v>
      </c>
      <c r="AY195" s="143" t="s">
        <v>146</v>
      </c>
      <c r="AZ195" s="143" t="s">
        <v>146</v>
      </c>
      <c r="BA195" s="143" t="s">
        <v>146</v>
      </c>
      <c r="BB195" s="143" t="s">
        <v>146</v>
      </c>
      <c r="BC195" s="143" t="s">
        <v>146</v>
      </c>
      <c r="BD195" s="403" t="s">
        <v>146</v>
      </c>
      <c r="BE195" s="406" t="s">
        <v>261</v>
      </c>
      <c r="BF195" s="143" t="s">
        <v>261</v>
      </c>
      <c r="BG195" s="143" t="s">
        <v>261</v>
      </c>
      <c r="BH195" s="396" t="s">
        <v>261</v>
      </c>
      <c r="BI195" s="396" t="s">
        <v>261</v>
      </c>
      <c r="BJ195" s="143" t="s">
        <v>261</v>
      </c>
      <c r="BK195" s="143" t="s">
        <v>261</v>
      </c>
      <c r="BL195" s="143" t="s">
        <v>261</v>
      </c>
      <c r="BM195" s="143" t="s">
        <v>261</v>
      </c>
      <c r="BN195" s="143" t="s">
        <v>261</v>
      </c>
      <c r="BO195" s="413" t="s">
        <v>261</v>
      </c>
      <c r="BP195" s="400" t="s">
        <v>239</v>
      </c>
      <c r="BQ195" s="143" t="s">
        <v>340</v>
      </c>
      <c r="BR195" s="143" t="s">
        <v>340</v>
      </c>
      <c r="BS195" s="143" t="s">
        <v>247</v>
      </c>
      <c r="BT195" s="403" t="s">
        <v>247</v>
      </c>
      <c r="BU195" s="406" t="s">
        <v>146</v>
      </c>
      <c r="BV195" s="143" t="s">
        <v>146</v>
      </c>
      <c r="BW195" s="143" t="s">
        <v>146</v>
      </c>
      <c r="BX195" s="143" t="s">
        <v>146</v>
      </c>
      <c r="BY195" s="143" t="s">
        <v>146</v>
      </c>
      <c r="BZ195" s="143" t="s">
        <v>146</v>
      </c>
      <c r="CA195" s="143" t="s">
        <v>146</v>
      </c>
      <c r="CB195" s="143" t="s">
        <v>146</v>
      </c>
      <c r="CC195" s="143" t="s">
        <v>146</v>
      </c>
      <c r="CD195" s="143" t="s">
        <v>146</v>
      </c>
      <c r="CE195" s="403" t="s">
        <v>146</v>
      </c>
      <c r="CF195" s="406" t="s">
        <v>261</v>
      </c>
      <c r="CG195" s="143" t="s">
        <v>261</v>
      </c>
      <c r="CH195" s="143" t="s">
        <v>261</v>
      </c>
      <c r="CI195" s="396" t="s">
        <v>261</v>
      </c>
      <c r="CJ195" s="396" t="s">
        <v>261</v>
      </c>
      <c r="CK195" s="143" t="s">
        <v>261</v>
      </c>
      <c r="CL195" s="143" t="s">
        <v>261</v>
      </c>
      <c r="CM195" s="143" t="s">
        <v>261</v>
      </c>
      <c r="CN195" s="143" t="s">
        <v>261</v>
      </c>
      <c r="CO195" s="143" t="s">
        <v>261</v>
      </c>
      <c r="CP195" s="413" t="s">
        <v>261</v>
      </c>
      <c r="CR195" s="75"/>
      <c r="CS195" s="75"/>
      <c r="CT195" s="75"/>
      <c r="CU195" s="75"/>
      <c r="CV195" s="75"/>
      <c r="CW195" s="75"/>
      <c r="CX195" s="75"/>
      <c r="CY195" s="75"/>
      <c r="CZ195" s="75"/>
      <c r="DA195" s="75"/>
      <c r="DB195" s="75"/>
      <c r="DC195" s="75"/>
      <c r="DD195" s="75"/>
      <c r="DE195" s="75"/>
      <c r="DF195" s="75"/>
      <c r="DG195" s="75"/>
      <c r="DH195" s="75"/>
      <c r="DI195" s="75"/>
      <c r="DJ195" s="75"/>
      <c r="DK195" s="75"/>
      <c r="DL195" s="75"/>
      <c r="DM195" s="75"/>
      <c r="DN195" s="75"/>
      <c r="DO195" s="75"/>
      <c r="DP195" s="75"/>
      <c r="DQ195" s="75"/>
      <c r="DR195" s="75"/>
      <c r="DS195" s="75"/>
      <c r="DT195" s="75"/>
      <c r="DU195" s="75"/>
      <c r="DV195" s="75"/>
      <c r="DW195" s="75"/>
      <c r="DX195" s="75"/>
      <c r="DY195" s="75"/>
      <c r="DZ195" s="75"/>
      <c r="EA195" s="75"/>
      <c r="EB195" s="75"/>
      <c r="EC195" s="75"/>
      <c r="ED195" s="75"/>
      <c r="EE195" s="75"/>
      <c r="EF195" s="75"/>
      <c r="EG195" s="75"/>
      <c r="EH195" s="75"/>
      <c r="EI195" s="75"/>
      <c r="EJ195" s="75"/>
      <c r="EK195" s="75"/>
      <c r="EL195" s="75"/>
      <c r="EM195" s="75"/>
      <c r="EN195" s="75"/>
      <c r="EO195" s="75"/>
      <c r="EP195" s="75"/>
      <c r="EQ195" s="75"/>
      <c r="ER195" s="75"/>
      <c r="ES195" s="75"/>
      <c r="ET195" s="75"/>
      <c r="EU195" s="75"/>
      <c r="EV195" s="75"/>
      <c r="EW195" s="75"/>
      <c r="EX195" s="75"/>
      <c r="EY195" s="75"/>
      <c r="EZ195" s="75"/>
      <c r="FA195" s="75"/>
      <c r="FB195" s="75"/>
      <c r="FC195" s="75"/>
      <c r="FD195" s="75"/>
      <c r="FE195" s="75"/>
      <c r="FF195" s="75"/>
      <c r="FG195" s="75"/>
      <c r="FH195" s="75"/>
      <c r="FI195" s="75"/>
      <c r="FJ195" s="75"/>
      <c r="FK195" s="75"/>
      <c r="FL195" s="75"/>
      <c r="FM195" s="75"/>
      <c r="FN195" s="75"/>
      <c r="FO195" s="75"/>
      <c r="FP195" s="75"/>
      <c r="FQ195" s="75"/>
      <c r="FR195" s="75"/>
      <c r="FS195" s="75"/>
      <c r="FT195" s="75"/>
      <c r="FU195" s="75"/>
      <c r="FV195" s="75"/>
      <c r="FW195" s="75"/>
      <c r="FX195" s="75"/>
      <c r="FY195" s="75"/>
      <c r="FZ195" s="75"/>
      <c r="GA195" s="75"/>
      <c r="GB195" s="75"/>
      <c r="GC195" s="75"/>
      <c r="GD195" s="75"/>
      <c r="GE195" s="75"/>
      <c r="GF195" s="75"/>
      <c r="GG195" s="75"/>
      <c r="GH195" s="75"/>
      <c r="GI195" s="75"/>
      <c r="GJ195" s="75"/>
      <c r="GK195" s="75"/>
      <c r="GL195" s="75"/>
      <c r="GM195" s="75"/>
      <c r="GN195" s="75"/>
      <c r="GO195" s="75"/>
      <c r="GP195" s="75"/>
      <c r="GQ195" s="75"/>
      <c r="GR195" s="75"/>
      <c r="GS195" s="75"/>
      <c r="GT195" s="75"/>
      <c r="GU195" s="75"/>
      <c r="GV195" s="75"/>
      <c r="GW195" s="75"/>
      <c r="GX195" s="75"/>
      <c r="GY195" s="75"/>
      <c r="GZ195" s="75"/>
      <c r="HA195" s="75"/>
      <c r="HB195" s="75"/>
      <c r="HC195" s="75"/>
      <c r="HD195" s="75"/>
      <c r="HE195" s="75"/>
      <c r="HF195" s="75"/>
      <c r="HG195" s="75"/>
      <c r="HH195" s="75"/>
      <c r="HI195" s="75"/>
      <c r="HJ195" s="75"/>
      <c r="HK195" s="75"/>
      <c r="HL195" s="75"/>
      <c r="HM195" s="75"/>
      <c r="HN195" s="75"/>
      <c r="HO195" s="75"/>
      <c r="HP195" s="75"/>
      <c r="HQ195" s="75"/>
      <c r="HR195" s="75"/>
      <c r="HS195" s="75"/>
      <c r="HT195" s="75"/>
      <c r="HU195" s="75"/>
      <c r="HV195" s="75"/>
      <c r="HW195" s="75"/>
      <c r="HX195" s="75"/>
      <c r="HY195" s="75"/>
      <c r="HZ195" s="75"/>
      <c r="IA195" s="75"/>
      <c r="IB195" s="75"/>
      <c r="IC195" s="75"/>
      <c r="ID195" s="75"/>
      <c r="IE195" s="75"/>
      <c r="IF195" s="75"/>
      <c r="IG195" s="75"/>
      <c r="IH195" s="75"/>
      <c r="II195" s="75"/>
      <c r="IJ195" s="75"/>
      <c r="IK195" s="75"/>
      <c r="IL195" s="75"/>
      <c r="IM195" s="75"/>
      <c r="IN195" s="75"/>
      <c r="IO195" s="75"/>
      <c r="IP195" s="75"/>
      <c r="IQ195" s="75"/>
      <c r="IR195" s="75"/>
      <c r="IS195" s="75"/>
      <c r="IT195" s="75"/>
      <c r="IU195" s="75"/>
      <c r="IV195" s="75"/>
      <c r="IW195" s="75"/>
      <c r="IX195" s="75"/>
      <c r="IY195" s="75"/>
    </row>
    <row r="196" spans="2:259" ht="24.95" customHeight="1">
      <c r="B196" s="151">
        <f>N196</f>
        <v>5</v>
      </c>
      <c r="C196" s="495">
        <f>MAX(G196,H196)</f>
        <v>1.0932744565217389</v>
      </c>
      <c r="D196" s="495">
        <f>MAX(I196,J196)</f>
        <v>0.68062925393283702</v>
      </c>
      <c r="E196" s="496">
        <f>MAX(K196,L196)</f>
        <v>1.1343749999999999</v>
      </c>
      <c r="F196" s="140"/>
      <c r="G196" s="423">
        <f>MAX(T196:AC196)/S196</f>
        <v>0.99388586956521741</v>
      </c>
      <c r="H196" s="158">
        <f>MAX(AE196:AN196)/AD196</f>
        <v>1.0932744565217389</v>
      </c>
      <c r="I196" s="430">
        <f>MAX(AU196:BD196)/AT196</f>
        <v>0.61875386721167014</v>
      </c>
      <c r="J196" s="431">
        <f>MAX(BF196:BO196)/BE196</f>
        <v>0.68062925393283702</v>
      </c>
      <c r="K196" s="158">
        <f>MAX(BV196:CE196)/BU196</f>
        <v>1.03125</v>
      </c>
      <c r="L196" s="424">
        <f>MAX(CG196:CP196)/CF196</f>
        <v>1.1343749999999999</v>
      </c>
      <c r="N196" s="400">
        <v>5</v>
      </c>
      <c r="O196" s="159">
        <v>1.33</v>
      </c>
      <c r="P196" s="159">
        <v>1.33</v>
      </c>
      <c r="Q196" s="159">
        <v>1</v>
      </c>
      <c r="R196" s="405">
        <v>1</v>
      </c>
      <c r="S196" s="407">
        <v>55.2</v>
      </c>
      <c r="T196" s="160">
        <v>45.71875</v>
      </c>
      <c r="U196" s="160">
        <v>54.862500000000004</v>
      </c>
      <c r="V196" s="160">
        <v>38.403750000000002</v>
      </c>
      <c r="W196" s="160">
        <v>33.25</v>
      </c>
      <c r="X196" s="160">
        <v>36.575000000000003</v>
      </c>
      <c r="Y196" s="160">
        <v>36.575000000000003</v>
      </c>
      <c r="Z196" s="160">
        <v>28.262500000000003</v>
      </c>
      <c r="AA196" s="160">
        <v>36.575000000000003</v>
      </c>
      <c r="AB196" s="160">
        <v>21.945</v>
      </c>
      <c r="AC196" s="404">
        <v>45.286499999999997</v>
      </c>
      <c r="AD196" s="407">
        <v>44.160000000000004</v>
      </c>
      <c r="AE196" s="160">
        <v>40.232500000000002</v>
      </c>
      <c r="AF196" s="160">
        <v>48.278999999999996</v>
      </c>
      <c r="AG196" s="160">
        <v>36.867600000000003</v>
      </c>
      <c r="AH196" s="160">
        <v>31.92</v>
      </c>
      <c r="AI196" s="160">
        <v>35.112000000000002</v>
      </c>
      <c r="AJ196" s="160">
        <v>35.112000000000002</v>
      </c>
      <c r="AK196" s="160">
        <v>27.131999999999998</v>
      </c>
      <c r="AL196" s="160">
        <v>35.112000000000002</v>
      </c>
      <c r="AM196" s="160">
        <v>19.311600000000002</v>
      </c>
      <c r="AN196" s="397">
        <v>39.852119999999999</v>
      </c>
      <c r="AO196" s="400">
        <v>5</v>
      </c>
      <c r="AP196" s="159">
        <v>1.33</v>
      </c>
      <c r="AQ196" s="159">
        <v>1.33</v>
      </c>
      <c r="AR196" s="159">
        <v>1</v>
      </c>
      <c r="AS196" s="405">
        <v>1</v>
      </c>
      <c r="AT196" s="407">
        <v>88.666112499999997</v>
      </c>
      <c r="AU196" s="160">
        <v>45.71875</v>
      </c>
      <c r="AV196" s="160">
        <v>54.862500000000004</v>
      </c>
      <c r="AW196" s="160">
        <v>38.403750000000002</v>
      </c>
      <c r="AX196" s="160">
        <v>33.25</v>
      </c>
      <c r="AY196" s="160">
        <v>36.575000000000003</v>
      </c>
      <c r="AZ196" s="160">
        <v>36.575000000000003</v>
      </c>
      <c r="BA196" s="160">
        <v>28.262500000000003</v>
      </c>
      <c r="BB196" s="160">
        <v>36.575000000000003</v>
      </c>
      <c r="BC196" s="160">
        <v>21.945</v>
      </c>
      <c r="BD196" s="404">
        <v>45.286499999999997</v>
      </c>
      <c r="BE196" s="407">
        <v>70.93289</v>
      </c>
      <c r="BF196" s="160">
        <v>40.232500000000002</v>
      </c>
      <c r="BG196" s="160">
        <v>48.278999999999996</v>
      </c>
      <c r="BH196" s="160">
        <v>36.867600000000003</v>
      </c>
      <c r="BI196" s="160">
        <v>31.92</v>
      </c>
      <c r="BJ196" s="160">
        <v>35.112000000000002</v>
      </c>
      <c r="BK196" s="160">
        <v>35.112000000000002</v>
      </c>
      <c r="BL196" s="160">
        <v>27.131999999999998</v>
      </c>
      <c r="BM196" s="160">
        <v>35.112000000000002</v>
      </c>
      <c r="BN196" s="160">
        <v>19.311600000000002</v>
      </c>
      <c r="BO196" s="397">
        <v>39.852119999999999</v>
      </c>
      <c r="BP196" s="400">
        <v>5</v>
      </c>
      <c r="BQ196" s="159">
        <v>1</v>
      </c>
      <c r="BR196" s="159">
        <v>1</v>
      </c>
      <c r="BS196" s="159">
        <v>1</v>
      </c>
      <c r="BT196" s="405">
        <v>1</v>
      </c>
      <c r="BU196" s="407">
        <v>40</v>
      </c>
      <c r="BV196" s="160">
        <v>34.375</v>
      </c>
      <c r="BW196" s="160">
        <v>41.25</v>
      </c>
      <c r="BX196" s="160">
        <v>28.875</v>
      </c>
      <c r="BY196" s="160">
        <v>25</v>
      </c>
      <c r="BZ196" s="160">
        <v>27.5</v>
      </c>
      <c r="CA196" s="160">
        <v>27.5</v>
      </c>
      <c r="CB196" s="160">
        <v>21.25</v>
      </c>
      <c r="CC196" s="160">
        <v>27.5</v>
      </c>
      <c r="CD196" s="160">
        <v>16.5</v>
      </c>
      <c r="CE196" s="404">
        <v>34.049999999999997</v>
      </c>
      <c r="CF196" s="407">
        <v>32</v>
      </c>
      <c r="CG196" s="160">
        <v>30.25</v>
      </c>
      <c r="CH196" s="160">
        <v>36.299999999999997</v>
      </c>
      <c r="CI196" s="160">
        <v>27.720000000000002</v>
      </c>
      <c r="CJ196" s="160">
        <v>24</v>
      </c>
      <c r="CK196" s="160">
        <v>26.4</v>
      </c>
      <c r="CL196" s="160">
        <v>26.4</v>
      </c>
      <c r="CM196" s="160">
        <v>20.399999999999999</v>
      </c>
      <c r="CN196" s="160">
        <v>26.4</v>
      </c>
      <c r="CO196" s="160">
        <v>14.52</v>
      </c>
      <c r="CP196" s="397">
        <v>29.963999999999999</v>
      </c>
      <c r="CR196" s="75"/>
      <c r="CS196" s="75"/>
      <c r="CT196" s="75"/>
      <c r="CU196" s="75"/>
      <c r="CV196" s="75"/>
      <c r="CW196" s="75"/>
      <c r="CX196" s="75"/>
      <c r="CY196" s="75"/>
      <c r="CZ196" s="75"/>
      <c r="DA196" s="75"/>
      <c r="DB196" s="75"/>
      <c r="DC196" s="75"/>
      <c r="DD196" s="75"/>
      <c r="DE196" s="75"/>
      <c r="DF196" s="75"/>
      <c r="DG196" s="75"/>
      <c r="DH196" s="75"/>
      <c r="DI196" s="75"/>
      <c r="DJ196" s="75"/>
      <c r="DK196" s="75"/>
      <c r="DL196" s="75"/>
      <c r="DM196" s="75"/>
      <c r="DN196" s="75"/>
      <c r="DO196" s="75"/>
      <c r="DP196" s="75"/>
      <c r="DQ196" s="75"/>
      <c r="DR196" s="75"/>
      <c r="DS196" s="75"/>
      <c r="DT196" s="75"/>
      <c r="DU196" s="75"/>
      <c r="DV196" s="75"/>
      <c r="DW196" s="75"/>
      <c r="DX196" s="75"/>
      <c r="DY196" s="75"/>
      <c r="DZ196" s="75"/>
      <c r="EA196" s="75"/>
      <c r="EB196" s="75"/>
      <c r="EC196" s="75"/>
      <c r="ED196" s="75"/>
      <c r="EE196" s="75"/>
      <c r="EF196" s="75"/>
      <c r="EG196" s="75"/>
      <c r="EH196" s="75"/>
      <c r="EI196" s="75"/>
      <c r="EJ196" s="75"/>
      <c r="EK196" s="75"/>
      <c r="EL196" s="75"/>
      <c r="EM196" s="75"/>
      <c r="EN196" s="75"/>
      <c r="EO196" s="75"/>
      <c r="EP196" s="75"/>
      <c r="EQ196" s="75"/>
      <c r="ER196" s="75"/>
      <c r="ES196" s="75"/>
      <c r="ET196" s="75"/>
      <c r="EU196" s="75"/>
      <c r="EV196" s="75"/>
      <c r="EW196" s="75"/>
      <c r="EX196" s="75"/>
      <c r="EY196" s="75"/>
      <c r="EZ196" s="75"/>
      <c r="FA196" s="75"/>
      <c r="FB196" s="75"/>
      <c r="FC196" s="75"/>
      <c r="FD196" s="75"/>
      <c r="FE196" s="75"/>
      <c r="FF196" s="75"/>
      <c r="FG196" s="75"/>
      <c r="FH196" s="75"/>
      <c r="FI196" s="75"/>
      <c r="FJ196" s="75"/>
      <c r="FK196" s="75"/>
      <c r="FL196" s="75"/>
      <c r="FM196" s="75"/>
      <c r="FN196" s="75"/>
      <c r="FO196" s="75"/>
      <c r="FP196" s="75"/>
      <c r="FQ196" s="75"/>
      <c r="FR196" s="75"/>
      <c r="FS196" s="75"/>
      <c r="FT196" s="75"/>
      <c r="FU196" s="75"/>
      <c r="FV196" s="75"/>
      <c r="FW196" s="75"/>
      <c r="FX196" s="75"/>
      <c r="FY196" s="75"/>
      <c r="FZ196" s="75"/>
      <c r="GA196" s="75"/>
      <c r="GB196" s="75"/>
      <c r="GC196" s="75"/>
      <c r="GD196" s="75"/>
      <c r="GE196" s="75"/>
      <c r="GF196" s="75"/>
      <c r="GG196" s="75"/>
      <c r="GH196" s="75"/>
      <c r="GI196" s="75"/>
      <c r="GJ196" s="75"/>
      <c r="GK196" s="75"/>
      <c r="GL196" s="75"/>
      <c r="GM196" s="75"/>
      <c r="GN196" s="75"/>
      <c r="GO196" s="75"/>
      <c r="GP196" s="75"/>
      <c r="GQ196" s="75"/>
      <c r="GR196" s="75"/>
      <c r="GS196" s="75"/>
      <c r="GT196" s="75"/>
      <c r="GU196" s="75"/>
      <c r="GV196" s="75"/>
      <c r="GW196" s="75"/>
      <c r="GX196" s="75"/>
      <c r="GY196" s="75"/>
      <c r="GZ196" s="75"/>
      <c r="HA196" s="75"/>
      <c r="HB196" s="75"/>
      <c r="HC196" s="75"/>
      <c r="HD196" s="75"/>
      <c r="HE196" s="75"/>
      <c r="HF196" s="75"/>
      <c r="HG196" s="75"/>
      <c r="HH196" s="75"/>
      <c r="HI196" s="75"/>
      <c r="HJ196" s="75"/>
      <c r="HK196" s="75"/>
      <c r="HL196" s="75"/>
      <c r="HM196" s="75"/>
      <c r="HN196" s="75"/>
      <c r="HO196" s="75"/>
      <c r="HP196" s="75"/>
      <c r="HQ196" s="75"/>
      <c r="HR196" s="75"/>
      <c r="HS196" s="75"/>
      <c r="HT196" s="75"/>
      <c r="HU196" s="75"/>
      <c r="HV196" s="75"/>
      <c r="HW196" s="75"/>
      <c r="HX196" s="75"/>
      <c r="HY196" s="75"/>
      <c r="HZ196" s="75"/>
      <c r="IA196" s="75"/>
      <c r="IB196" s="75"/>
      <c r="IC196" s="75"/>
      <c r="ID196" s="75"/>
      <c r="IE196" s="75"/>
      <c r="IF196" s="75"/>
      <c r="IG196" s="75"/>
      <c r="IH196" s="75"/>
      <c r="II196" s="75"/>
      <c r="IJ196" s="75"/>
      <c r="IK196" s="75"/>
      <c r="IL196" s="75"/>
      <c r="IM196" s="75"/>
      <c r="IN196" s="75"/>
      <c r="IO196" s="75"/>
      <c r="IP196" s="75"/>
      <c r="IQ196" s="75"/>
      <c r="IR196" s="75"/>
      <c r="IS196" s="75"/>
      <c r="IT196" s="75"/>
      <c r="IU196" s="75"/>
      <c r="IV196" s="75"/>
      <c r="IW196" s="75"/>
      <c r="IX196" s="75"/>
      <c r="IY196" s="75"/>
    </row>
    <row r="197" spans="2:259" ht="24.95" customHeight="1">
      <c r="B197" s="151">
        <f t="shared" ref="B197:B209" si="59">N197</f>
        <v>10</v>
      </c>
      <c r="C197" s="495">
        <f t="shared" ref="C197:C209" si="60">MAX(G197,H197)</f>
        <v>1.2061968085106385</v>
      </c>
      <c r="D197" s="495">
        <f t="shared" ref="D197:D209" si="61">MAX(I197,J197)</f>
        <v>0.95906849417808882</v>
      </c>
      <c r="E197" s="496">
        <f t="shared" ref="E197:E209" si="62">MAX(K197,L197)</f>
        <v>1.5984375000000002</v>
      </c>
      <c r="F197" s="140"/>
      <c r="G197" s="423">
        <f t="shared" ref="G197:G209" si="63">MAX(T197:AC197)/S197</f>
        <v>1.1521604567307693</v>
      </c>
      <c r="H197" s="158">
        <f t="shared" ref="H197:H209" si="64">MAX(AE197:AN197)/AD197</f>
        <v>1.2061968085106385</v>
      </c>
      <c r="I197" s="430">
        <f t="shared" ref="I197:I209" si="65">MAX(AU197:BD197)/AT197</f>
        <v>0.74327808298801878</v>
      </c>
      <c r="J197" s="431">
        <f t="shared" ref="J197:J209" si="66">MAX(BF197:BO197)/BE197</f>
        <v>0.95906849417808882</v>
      </c>
      <c r="K197" s="158">
        <f t="shared" ref="K197:K209" si="67">MAX(BV197:CE197)/BU197</f>
        <v>1.2387890625</v>
      </c>
      <c r="L197" s="424">
        <f t="shared" ref="L197:L209" si="68">MAX(CG197:CP197)/CF197</f>
        <v>1.5984375000000002</v>
      </c>
      <c r="N197" s="400">
        <v>10</v>
      </c>
      <c r="O197" s="159">
        <v>1.33</v>
      </c>
      <c r="P197" s="159">
        <v>1.33</v>
      </c>
      <c r="Q197" s="159">
        <v>1</v>
      </c>
      <c r="R197" s="405">
        <v>1</v>
      </c>
      <c r="S197" s="407">
        <v>114.4</v>
      </c>
      <c r="T197" s="160">
        <v>109.839296875</v>
      </c>
      <c r="U197" s="160">
        <v>131.80715625000002</v>
      </c>
      <c r="V197" s="160">
        <v>107.5305</v>
      </c>
      <c r="W197" s="160">
        <v>93.100000000000009</v>
      </c>
      <c r="X197" s="160">
        <v>102.41000000000001</v>
      </c>
      <c r="Y197" s="160">
        <v>93.632000000000019</v>
      </c>
      <c r="Z197" s="160">
        <v>72.352000000000018</v>
      </c>
      <c r="AA197" s="160">
        <v>93.632000000000019</v>
      </c>
      <c r="AB197" s="160">
        <v>52.722862500000012</v>
      </c>
      <c r="AC197" s="404">
        <v>108.80081625000001</v>
      </c>
      <c r="AD197" s="407">
        <v>56.400000000000006</v>
      </c>
      <c r="AE197" s="160">
        <v>56.691250000000004</v>
      </c>
      <c r="AF197" s="160">
        <v>68.029500000000013</v>
      </c>
      <c r="AG197" s="160">
        <v>55.301400000000001</v>
      </c>
      <c r="AH197" s="160">
        <v>47.88</v>
      </c>
      <c r="AI197" s="160">
        <v>52.668000000000006</v>
      </c>
      <c r="AJ197" s="160">
        <v>46.81600000000001</v>
      </c>
      <c r="AK197" s="160">
        <v>36.176000000000002</v>
      </c>
      <c r="AL197" s="160">
        <v>46.81600000000001</v>
      </c>
      <c r="AM197" s="160">
        <v>28.967400000000001</v>
      </c>
      <c r="AN197" s="397">
        <v>56.155260000000006</v>
      </c>
      <c r="AO197" s="400">
        <v>10</v>
      </c>
      <c r="AP197" s="159">
        <v>1.33</v>
      </c>
      <c r="AQ197" s="159">
        <v>1.33</v>
      </c>
      <c r="AR197" s="159">
        <v>1</v>
      </c>
      <c r="AS197" s="405">
        <v>1</v>
      </c>
      <c r="AT197" s="407">
        <v>177.33222499999999</v>
      </c>
      <c r="AU197" s="160">
        <v>109.839296875</v>
      </c>
      <c r="AV197" s="160">
        <v>131.80715625000002</v>
      </c>
      <c r="AW197" s="160">
        <v>107.5305</v>
      </c>
      <c r="AX197" s="160">
        <v>93.100000000000009</v>
      </c>
      <c r="AY197" s="160">
        <v>102.41000000000001</v>
      </c>
      <c r="AZ197" s="160">
        <v>93.632000000000019</v>
      </c>
      <c r="BA197" s="160">
        <v>72.352000000000018</v>
      </c>
      <c r="BB197" s="160">
        <v>93.632000000000019</v>
      </c>
      <c r="BC197" s="160">
        <v>52.722862500000012</v>
      </c>
      <c r="BD197" s="404">
        <v>108.80081625000001</v>
      </c>
      <c r="BE197" s="407">
        <v>70.93289</v>
      </c>
      <c r="BF197" s="160">
        <v>56.691250000000004</v>
      </c>
      <c r="BG197" s="160">
        <v>68.029500000000013</v>
      </c>
      <c r="BH197" s="160">
        <v>55.301400000000001</v>
      </c>
      <c r="BI197" s="160">
        <v>47.88</v>
      </c>
      <c r="BJ197" s="160">
        <v>52.668000000000006</v>
      </c>
      <c r="BK197" s="160">
        <v>46.81600000000001</v>
      </c>
      <c r="BL197" s="160">
        <v>36.176000000000002</v>
      </c>
      <c r="BM197" s="160">
        <v>46.81600000000001</v>
      </c>
      <c r="BN197" s="160">
        <v>28.967400000000001</v>
      </c>
      <c r="BO197" s="397">
        <v>56.155260000000006</v>
      </c>
      <c r="BP197" s="400">
        <v>10</v>
      </c>
      <c r="BQ197" s="159">
        <v>1</v>
      </c>
      <c r="BR197" s="159">
        <v>1</v>
      </c>
      <c r="BS197" s="159">
        <v>1</v>
      </c>
      <c r="BT197" s="405">
        <v>1</v>
      </c>
      <c r="BU197" s="407">
        <v>80</v>
      </c>
      <c r="BV197" s="160">
        <v>82.5859375</v>
      </c>
      <c r="BW197" s="160">
        <v>99.103125000000006</v>
      </c>
      <c r="BX197" s="160">
        <v>80.849999999999994</v>
      </c>
      <c r="BY197" s="160">
        <v>70</v>
      </c>
      <c r="BZ197" s="160">
        <v>77</v>
      </c>
      <c r="CA197" s="160">
        <v>70.400000000000006</v>
      </c>
      <c r="CB197" s="160">
        <v>54.400000000000006</v>
      </c>
      <c r="CC197" s="160">
        <v>70.400000000000006</v>
      </c>
      <c r="CD197" s="160">
        <v>39.641250000000007</v>
      </c>
      <c r="CE197" s="404">
        <v>81.805125000000004</v>
      </c>
      <c r="CF197" s="407">
        <v>32</v>
      </c>
      <c r="CG197" s="160">
        <v>42.625</v>
      </c>
      <c r="CH197" s="160">
        <v>51.150000000000006</v>
      </c>
      <c r="CI197" s="160">
        <v>41.58</v>
      </c>
      <c r="CJ197" s="160">
        <v>36</v>
      </c>
      <c r="CK197" s="160">
        <v>39.6</v>
      </c>
      <c r="CL197" s="160">
        <v>35.200000000000003</v>
      </c>
      <c r="CM197" s="160">
        <v>27.2</v>
      </c>
      <c r="CN197" s="160">
        <v>35.200000000000003</v>
      </c>
      <c r="CO197" s="160">
        <v>21.78</v>
      </c>
      <c r="CP197" s="397">
        <v>42.222000000000001</v>
      </c>
      <c r="CR197" s="75"/>
      <c r="CS197" s="75"/>
      <c r="CT197" s="75"/>
      <c r="CU197" s="75"/>
      <c r="CV197" s="75"/>
      <c r="CW197" s="75"/>
      <c r="CX197" s="75"/>
      <c r="CY197" s="75"/>
      <c r="CZ197" s="75"/>
      <c r="DA197" s="75"/>
      <c r="DB197" s="75"/>
      <c r="DC197" s="75"/>
      <c r="DD197" s="75"/>
      <c r="DE197" s="75"/>
      <c r="DF197" s="75"/>
      <c r="DG197" s="75"/>
      <c r="DH197" s="75"/>
      <c r="DI197" s="75"/>
      <c r="DJ197" s="75"/>
      <c r="DK197" s="75"/>
      <c r="DL197" s="75"/>
      <c r="DM197" s="75"/>
      <c r="DN197" s="75"/>
      <c r="DO197" s="75"/>
      <c r="DP197" s="75"/>
      <c r="DQ197" s="75"/>
      <c r="DR197" s="75"/>
      <c r="DS197" s="75"/>
      <c r="DT197" s="75"/>
      <c r="DU197" s="75"/>
      <c r="DV197" s="75"/>
      <c r="DW197" s="75"/>
      <c r="DX197" s="75"/>
      <c r="DY197" s="75"/>
      <c r="DZ197" s="75"/>
      <c r="EA197" s="75"/>
      <c r="EB197" s="75"/>
      <c r="EC197" s="75"/>
      <c r="ED197" s="75"/>
      <c r="EE197" s="75"/>
      <c r="EF197" s="75"/>
      <c r="EG197" s="75"/>
      <c r="EH197" s="75"/>
      <c r="EI197" s="75"/>
      <c r="EJ197" s="75"/>
      <c r="EK197" s="75"/>
      <c r="EL197" s="75"/>
      <c r="EM197" s="75"/>
      <c r="EN197" s="75"/>
      <c r="EO197" s="75"/>
      <c r="EP197" s="75"/>
      <c r="EQ197" s="75"/>
      <c r="ER197" s="75"/>
      <c r="ES197" s="75"/>
      <c r="ET197" s="75"/>
      <c r="EU197" s="75"/>
      <c r="EV197" s="75"/>
      <c r="EW197" s="75"/>
      <c r="EX197" s="75"/>
      <c r="EY197" s="75"/>
      <c r="EZ197" s="75"/>
      <c r="FA197" s="75"/>
      <c r="FB197" s="75"/>
      <c r="FC197" s="75"/>
      <c r="FD197" s="75"/>
      <c r="FE197" s="75"/>
      <c r="FF197" s="75"/>
      <c r="FG197" s="75"/>
      <c r="FH197" s="75"/>
      <c r="FI197" s="75"/>
      <c r="FJ197" s="75"/>
      <c r="FK197" s="75"/>
      <c r="FL197" s="75"/>
      <c r="FM197" s="75"/>
      <c r="FN197" s="75"/>
      <c r="FO197" s="75"/>
      <c r="FP197" s="75"/>
      <c r="FQ197" s="75"/>
      <c r="FR197" s="75"/>
      <c r="FS197" s="75"/>
      <c r="FT197" s="75"/>
      <c r="FU197" s="75"/>
      <c r="FV197" s="75"/>
      <c r="FW197" s="75"/>
      <c r="FX197" s="75"/>
      <c r="FY197" s="75"/>
      <c r="FZ197" s="75"/>
      <c r="GA197" s="75"/>
      <c r="GB197" s="75"/>
      <c r="GC197" s="75"/>
      <c r="GD197" s="75"/>
      <c r="GE197" s="75"/>
      <c r="GF197" s="75"/>
      <c r="GG197" s="75"/>
      <c r="GH197" s="75"/>
      <c r="GI197" s="75"/>
      <c r="GJ197" s="75"/>
      <c r="GK197" s="75"/>
      <c r="GL197" s="75"/>
      <c r="GM197" s="75"/>
      <c r="GN197" s="75"/>
      <c r="GO197" s="75"/>
      <c r="GP197" s="75"/>
      <c r="GQ197" s="75"/>
      <c r="GR197" s="75"/>
      <c r="GS197" s="75"/>
      <c r="GT197" s="75"/>
      <c r="GU197" s="75"/>
      <c r="GV197" s="75"/>
      <c r="GW197" s="75"/>
      <c r="GX197" s="75"/>
      <c r="GY197" s="75"/>
      <c r="GZ197" s="75"/>
      <c r="HA197" s="75"/>
      <c r="HB197" s="75"/>
      <c r="HC197" s="75"/>
      <c r="HD197" s="75"/>
      <c r="HE197" s="75"/>
      <c r="HF197" s="75"/>
      <c r="HG197" s="75"/>
      <c r="HH197" s="75"/>
      <c r="HI197" s="75"/>
      <c r="HJ197" s="75"/>
      <c r="HK197" s="75"/>
      <c r="HL197" s="75"/>
      <c r="HM197" s="75"/>
      <c r="HN197" s="75"/>
      <c r="HO197" s="75"/>
      <c r="HP197" s="75"/>
      <c r="HQ197" s="75"/>
      <c r="HR197" s="75"/>
      <c r="HS197" s="75"/>
      <c r="HT197" s="75"/>
      <c r="HU197" s="75"/>
      <c r="HV197" s="75"/>
      <c r="HW197" s="75"/>
      <c r="HX197" s="75"/>
      <c r="HY197" s="75"/>
      <c r="HZ197" s="75"/>
      <c r="IA197" s="75"/>
      <c r="IB197" s="75"/>
      <c r="IC197" s="75"/>
      <c r="ID197" s="75"/>
      <c r="IE197" s="75"/>
      <c r="IF197" s="75"/>
      <c r="IG197" s="75"/>
      <c r="IH197" s="75"/>
      <c r="II197" s="75"/>
      <c r="IJ197" s="75"/>
      <c r="IK197" s="75"/>
      <c r="IL197" s="75"/>
      <c r="IM197" s="75"/>
      <c r="IN197" s="75"/>
      <c r="IO197" s="75"/>
      <c r="IP197" s="75"/>
      <c r="IQ197" s="75"/>
      <c r="IR197" s="75"/>
      <c r="IS197" s="75"/>
      <c r="IT197" s="75"/>
      <c r="IU197" s="75"/>
      <c r="IV197" s="75"/>
      <c r="IW197" s="75"/>
      <c r="IX197" s="75"/>
      <c r="IY197" s="75"/>
    </row>
    <row r="198" spans="2:259" ht="24.95" customHeight="1">
      <c r="B198" s="151">
        <f t="shared" si="59"/>
        <v>15</v>
      </c>
      <c r="C198" s="495">
        <f t="shared" si="60"/>
        <v>1.1950827549386012</v>
      </c>
      <c r="D198" s="495">
        <f t="shared" si="61"/>
        <v>0.98613897586859922</v>
      </c>
      <c r="E198" s="496">
        <f t="shared" si="62"/>
        <v>1.6435546874999998</v>
      </c>
      <c r="F198" s="140"/>
      <c r="G198" s="423">
        <f t="shared" si="63"/>
        <v>1.1600852700969664</v>
      </c>
      <c r="H198" s="158">
        <f t="shared" si="64"/>
        <v>1.1950827549386012</v>
      </c>
      <c r="I198" s="430">
        <f t="shared" si="65"/>
        <v>0.89409933812086351</v>
      </c>
      <c r="J198" s="431">
        <f t="shared" si="66"/>
        <v>0.98613897586859922</v>
      </c>
      <c r="K198" s="158">
        <f t="shared" si="67"/>
        <v>1.4901562499999998</v>
      </c>
      <c r="L198" s="424">
        <f t="shared" si="68"/>
        <v>1.6435546874999998</v>
      </c>
      <c r="N198" s="400">
        <v>15</v>
      </c>
      <c r="O198" s="159">
        <v>1.33</v>
      </c>
      <c r="P198" s="159">
        <v>1.33</v>
      </c>
      <c r="Q198" s="159">
        <v>1</v>
      </c>
      <c r="R198" s="405">
        <v>1</v>
      </c>
      <c r="S198" s="407">
        <v>205.00987611033193</v>
      </c>
      <c r="T198" s="160">
        <v>198.19078125000001</v>
      </c>
      <c r="U198" s="160">
        <v>237.82893750000005</v>
      </c>
      <c r="V198" s="160">
        <v>222.74175000000005</v>
      </c>
      <c r="W198" s="160">
        <v>192.84999999999997</v>
      </c>
      <c r="X198" s="160">
        <v>212.13500000000002</v>
      </c>
      <c r="Y198" s="160">
        <v>173.565</v>
      </c>
      <c r="Z198" s="160">
        <v>127.36966666666669</v>
      </c>
      <c r="AA198" s="160">
        <v>164.83133333333333</v>
      </c>
      <c r="AB198" s="160">
        <v>118.503</v>
      </c>
      <c r="AC198" s="404">
        <v>196.31697750000001</v>
      </c>
      <c r="AD198" s="407">
        <v>62.43333333333333</v>
      </c>
      <c r="AE198" s="160">
        <v>62.177500000000002</v>
      </c>
      <c r="AF198" s="160">
        <v>74.613</v>
      </c>
      <c r="AG198" s="160">
        <v>67.590600000000009</v>
      </c>
      <c r="AH198" s="160">
        <v>58.52</v>
      </c>
      <c r="AI198" s="160">
        <v>64.372</v>
      </c>
      <c r="AJ198" s="160">
        <v>52.668000000000006</v>
      </c>
      <c r="AK198" s="160">
        <v>40.698</v>
      </c>
      <c r="AL198" s="160">
        <v>52.667999999999992</v>
      </c>
      <c r="AM198" s="160">
        <v>36.867600000000003</v>
      </c>
      <c r="AN198" s="397">
        <v>61.589639999999996</v>
      </c>
      <c r="AO198" s="400">
        <v>15</v>
      </c>
      <c r="AP198" s="159">
        <v>1.33</v>
      </c>
      <c r="AQ198" s="159">
        <v>1.33</v>
      </c>
      <c r="AR198" s="159">
        <v>1</v>
      </c>
      <c r="AS198" s="405">
        <v>1</v>
      </c>
      <c r="AT198" s="407">
        <v>265.99833749999999</v>
      </c>
      <c r="AU198" s="160">
        <v>198.19078125000001</v>
      </c>
      <c r="AV198" s="160">
        <v>237.82893750000005</v>
      </c>
      <c r="AW198" s="160">
        <v>222.74175000000005</v>
      </c>
      <c r="AX198" s="160">
        <v>192.84999999999997</v>
      </c>
      <c r="AY198" s="160">
        <v>212.13500000000002</v>
      </c>
      <c r="AZ198" s="160">
        <v>173.565</v>
      </c>
      <c r="BA198" s="160">
        <v>127.36966666666669</v>
      </c>
      <c r="BB198" s="160">
        <v>164.83133333333333</v>
      </c>
      <c r="BC198" s="160">
        <v>118.503</v>
      </c>
      <c r="BD198" s="404">
        <v>196.31697750000001</v>
      </c>
      <c r="BE198" s="407">
        <v>75.661749333333333</v>
      </c>
      <c r="BF198" s="160">
        <v>62.177500000000002</v>
      </c>
      <c r="BG198" s="160">
        <v>74.613</v>
      </c>
      <c r="BH198" s="160">
        <v>67.590600000000009</v>
      </c>
      <c r="BI198" s="160">
        <v>58.52</v>
      </c>
      <c r="BJ198" s="160">
        <v>64.372</v>
      </c>
      <c r="BK198" s="160">
        <v>52.668000000000006</v>
      </c>
      <c r="BL198" s="160">
        <v>40.698</v>
      </c>
      <c r="BM198" s="160">
        <v>52.667999999999992</v>
      </c>
      <c r="BN198" s="160">
        <v>36.867600000000003</v>
      </c>
      <c r="BO198" s="397">
        <v>61.589639999999996</v>
      </c>
      <c r="BP198" s="400">
        <v>15</v>
      </c>
      <c r="BQ198" s="159">
        <v>1</v>
      </c>
      <c r="BR198" s="159">
        <v>1</v>
      </c>
      <c r="BS198" s="159">
        <v>1</v>
      </c>
      <c r="BT198" s="405">
        <v>1</v>
      </c>
      <c r="BU198" s="407">
        <v>120</v>
      </c>
      <c r="BV198" s="160">
        <v>149.015625</v>
      </c>
      <c r="BW198" s="160">
        <v>178.81874999999999</v>
      </c>
      <c r="BX198" s="160">
        <v>167.47500000000002</v>
      </c>
      <c r="BY198" s="160">
        <v>145</v>
      </c>
      <c r="BZ198" s="160">
        <v>159.5</v>
      </c>
      <c r="CA198" s="160">
        <v>130.5</v>
      </c>
      <c r="CB198" s="160">
        <v>95.76666666666668</v>
      </c>
      <c r="CC198" s="160">
        <v>123.93333333333334</v>
      </c>
      <c r="CD198" s="160">
        <v>89.1</v>
      </c>
      <c r="CE198" s="404">
        <v>147.60675000000001</v>
      </c>
      <c r="CF198" s="407">
        <v>34.133333333333333</v>
      </c>
      <c r="CG198" s="160">
        <v>46.75</v>
      </c>
      <c r="CH198" s="160">
        <v>56.099999999999994</v>
      </c>
      <c r="CI198" s="160">
        <v>50.820000000000007</v>
      </c>
      <c r="CJ198" s="160">
        <v>44</v>
      </c>
      <c r="CK198" s="160">
        <v>48.4</v>
      </c>
      <c r="CL198" s="160">
        <v>39.6</v>
      </c>
      <c r="CM198" s="160">
        <v>30.599999999999998</v>
      </c>
      <c r="CN198" s="160">
        <v>39.599999999999994</v>
      </c>
      <c r="CO198" s="160">
        <v>27.72</v>
      </c>
      <c r="CP198" s="397">
        <v>46.307999999999993</v>
      </c>
      <c r="CR198" s="75"/>
      <c r="CS198" s="75"/>
      <c r="CT198" s="75"/>
      <c r="CU198" s="75"/>
      <c r="CV198" s="75"/>
      <c r="CW198" s="75"/>
      <c r="CX198" s="75"/>
      <c r="CY198" s="75"/>
      <c r="CZ198" s="75"/>
      <c r="DA198" s="75"/>
      <c r="DB198" s="75"/>
      <c r="DC198" s="75"/>
      <c r="DD198" s="75"/>
      <c r="DE198" s="75"/>
      <c r="DF198" s="75"/>
      <c r="DG198" s="75"/>
      <c r="DH198" s="75"/>
      <c r="DI198" s="75"/>
      <c r="DJ198" s="75"/>
      <c r="DK198" s="75"/>
      <c r="DL198" s="75"/>
      <c r="DM198" s="75"/>
      <c r="DN198" s="75"/>
      <c r="DO198" s="75"/>
      <c r="DP198" s="75"/>
      <c r="DQ198" s="75"/>
      <c r="DR198" s="75"/>
      <c r="DS198" s="75"/>
      <c r="DT198" s="75"/>
      <c r="DU198" s="75"/>
      <c r="DV198" s="75"/>
      <c r="DW198" s="75"/>
      <c r="DX198" s="75"/>
      <c r="DY198" s="75"/>
      <c r="DZ198" s="75"/>
      <c r="EA198" s="75"/>
      <c r="EB198" s="75"/>
      <c r="EC198" s="75"/>
      <c r="ED198" s="75"/>
      <c r="EE198" s="75"/>
      <c r="EF198" s="75"/>
      <c r="EG198" s="75"/>
      <c r="EH198" s="75"/>
      <c r="EI198" s="75"/>
      <c r="EJ198" s="75"/>
      <c r="EK198" s="75"/>
      <c r="EL198" s="75"/>
      <c r="EM198" s="75"/>
      <c r="EN198" s="75"/>
      <c r="EO198" s="75"/>
      <c r="EP198" s="75"/>
      <c r="EQ198" s="75"/>
      <c r="ER198" s="75"/>
      <c r="ES198" s="75"/>
      <c r="ET198" s="75"/>
      <c r="EU198" s="75"/>
      <c r="EV198" s="75"/>
      <c r="EW198" s="75"/>
      <c r="EX198" s="75"/>
      <c r="EY198" s="75"/>
      <c r="EZ198" s="75"/>
      <c r="FA198" s="75"/>
      <c r="FB198" s="75"/>
      <c r="FC198" s="75"/>
      <c r="FD198" s="75"/>
      <c r="FE198" s="75"/>
      <c r="FF198" s="75"/>
      <c r="FG198" s="75"/>
      <c r="FH198" s="75"/>
      <c r="FI198" s="75"/>
      <c r="FJ198" s="75"/>
      <c r="FK198" s="75"/>
      <c r="FL198" s="75"/>
      <c r="FM198" s="75"/>
      <c r="FN198" s="75"/>
      <c r="FO198" s="75"/>
      <c r="FP198" s="75"/>
      <c r="FQ198" s="75"/>
      <c r="FR198" s="75"/>
      <c r="FS198" s="75"/>
      <c r="FT198" s="75"/>
      <c r="FU198" s="75"/>
      <c r="FV198" s="75"/>
      <c r="FW198" s="75"/>
      <c r="FX198" s="75"/>
      <c r="FY198" s="75"/>
      <c r="FZ198" s="75"/>
      <c r="GA198" s="75"/>
      <c r="GB198" s="75"/>
      <c r="GC198" s="75"/>
      <c r="GD198" s="75"/>
      <c r="GE198" s="75"/>
      <c r="GF198" s="75"/>
      <c r="GG198" s="75"/>
      <c r="GH198" s="75"/>
      <c r="GI198" s="75"/>
      <c r="GJ198" s="75"/>
      <c r="GK198" s="75"/>
      <c r="GL198" s="75"/>
      <c r="GM198" s="75"/>
      <c r="GN198" s="75"/>
      <c r="GO198" s="75"/>
      <c r="GP198" s="75"/>
      <c r="GQ198" s="75"/>
      <c r="GR198" s="75"/>
      <c r="GS198" s="75"/>
      <c r="GT198" s="75"/>
      <c r="GU198" s="75"/>
      <c r="GV198" s="75"/>
      <c r="GW198" s="75"/>
      <c r="GX198" s="75"/>
      <c r="GY198" s="75"/>
      <c r="GZ198" s="75"/>
      <c r="HA198" s="75"/>
      <c r="HB198" s="75"/>
      <c r="HC198" s="75"/>
      <c r="HD198" s="75"/>
      <c r="HE198" s="75"/>
      <c r="HF198" s="75"/>
      <c r="HG198" s="75"/>
      <c r="HH198" s="75"/>
      <c r="HI198" s="75"/>
      <c r="HJ198" s="75"/>
      <c r="HK198" s="75"/>
      <c r="HL198" s="75"/>
      <c r="HM198" s="75"/>
      <c r="HN198" s="75"/>
      <c r="HO198" s="75"/>
      <c r="HP198" s="75"/>
      <c r="HQ198" s="75"/>
      <c r="HR198" s="75"/>
      <c r="HS198" s="75"/>
      <c r="HT198" s="75"/>
      <c r="HU198" s="75"/>
      <c r="HV198" s="75"/>
      <c r="HW198" s="75"/>
      <c r="HX198" s="75"/>
      <c r="HY198" s="75"/>
      <c r="HZ198" s="75"/>
      <c r="IA198" s="75"/>
      <c r="IB198" s="75"/>
      <c r="IC198" s="75"/>
      <c r="ID198" s="75"/>
      <c r="IE198" s="75"/>
      <c r="IF198" s="75"/>
      <c r="IG198" s="75"/>
      <c r="IH198" s="75"/>
      <c r="II198" s="75"/>
      <c r="IJ198" s="75"/>
      <c r="IK198" s="75"/>
      <c r="IL198" s="75"/>
      <c r="IM198" s="75"/>
      <c r="IN198" s="75"/>
      <c r="IO198" s="75"/>
      <c r="IP198" s="75"/>
      <c r="IQ198" s="75"/>
      <c r="IR198" s="75"/>
      <c r="IS198" s="75"/>
      <c r="IT198" s="75"/>
      <c r="IU198" s="75"/>
      <c r="IV198" s="75"/>
      <c r="IW198" s="75"/>
      <c r="IX198" s="75"/>
      <c r="IY198" s="75"/>
    </row>
    <row r="199" spans="2:259" ht="24.95" customHeight="1">
      <c r="B199" s="151">
        <f t="shared" si="59"/>
        <v>20</v>
      </c>
      <c r="C199" s="495">
        <f t="shared" si="60"/>
        <v>1.2414169811320754</v>
      </c>
      <c r="D199" s="495">
        <f t="shared" si="61"/>
        <v>0.97473070144188412</v>
      </c>
      <c r="E199" s="496">
        <f t="shared" si="62"/>
        <v>1.624541015625</v>
      </c>
      <c r="F199" s="140"/>
      <c r="G199" s="423">
        <f t="shared" si="63"/>
        <v>1.1483864593093627</v>
      </c>
      <c r="H199" s="158">
        <f t="shared" si="64"/>
        <v>1.2414169811320754</v>
      </c>
      <c r="I199" s="430">
        <f t="shared" si="65"/>
        <v>0.97473070144188412</v>
      </c>
      <c r="J199" s="431">
        <f t="shared" si="66"/>
        <v>0.89189259355947903</v>
      </c>
      <c r="K199" s="158">
        <f t="shared" si="67"/>
        <v>1.624541015625</v>
      </c>
      <c r="L199" s="424">
        <f t="shared" si="68"/>
        <v>1.4864783653846152</v>
      </c>
      <c r="N199" s="400">
        <v>20</v>
      </c>
      <c r="O199" s="159">
        <v>1.33</v>
      </c>
      <c r="P199" s="159">
        <v>1.33</v>
      </c>
      <c r="Q199" s="159">
        <v>1</v>
      </c>
      <c r="R199" s="405">
        <v>1</v>
      </c>
      <c r="S199" s="407">
        <v>301.0330932784637</v>
      </c>
      <c r="T199" s="160">
        <v>288.08527343750001</v>
      </c>
      <c r="U199" s="160">
        <v>345.70232812500001</v>
      </c>
      <c r="V199" s="160">
        <v>337.95300000000003</v>
      </c>
      <c r="W199" s="160">
        <v>292.59999999999997</v>
      </c>
      <c r="X199" s="160">
        <v>321.86</v>
      </c>
      <c r="Y199" s="160">
        <v>263.34000000000003</v>
      </c>
      <c r="Z199" s="160">
        <v>184.27150000000003</v>
      </c>
      <c r="AA199" s="160">
        <v>238.46900000000002</v>
      </c>
      <c r="AB199" s="160">
        <v>184.33799999999999</v>
      </c>
      <c r="AC199" s="404">
        <v>285.36155812499999</v>
      </c>
      <c r="AD199" s="407">
        <v>66.25</v>
      </c>
      <c r="AE199" s="160">
        <v>69.908124999999998</v>
      </c>
      <c r="AF199" s="160">
        <v>82.243875000000003</v>
      </c>
      <c r="AG199" s="160">
        <v>78.204000000000008</v>
      </c>
      <c r="AH199" s="160">
        <v>63.84</v>
      </c>
      <c r="AI199" s="160">
        <v>70.224000000000004</v>
      </c>
      <c r="AJ199" s="160">
        <v>57.45600000000001</v>
      </c>
      <c r="AK199" s="160">
        <v>49.742000000000012</v>
      </c>
      <c r="AL199" s="160">
        <v>64.372000000000014</v>
      </c>
      <c r="AM199" s="160">
        <v>40.817700000000002</v>
      </c>
      <c r="AN199" s="397">
        <v>64.306830000000005</v>
      </c>
      <c r="AO199" s="400">
        <v>20</v>
      </c>
      <c r="AP199" s="159">
        <v>1.33</v>
      </c>
      <c r="AQ199" s="159">
        <v>1.33</v>
      </c>
      <c r="AR199" s="159">
        <v>1</v>
      </c>
      <c r="AS199" s="405">
        <v>1</v>
      </c>
      <c r="AT199" s="407">
        <v>354.66444999999999</v>
      </c>
      <c r="AU199" s="160">
        <v>288.08527343750001</v>
      </c>
      <c r="AV199" s="160">
        <v>345.70232812500001</v>
      </c>
      <c r="AW199" s="160">
        <v>337.95300000000003</v>
      </c>
      <c r="AX199" s="160">
        <v>292.59999999999997</v>
      </c>
      <c r="AY199" s="160">
        <v>321.86</v>
      </c>
      <c r="AZ199" s="160">
        <v>263.34000000000003</v>
      </c>
      <c r="BA199" s="160">
        <v>184.27150000000003</v>
      </c>
      <c r="BB199" s="160">
        <v>238.46900000000002</v>
      </c>
      <c r="BC199" s="160">
        <v>184.33799999999999</v>
      </c>
      <c r="BD199" s="404">
        <v>285.36155812499999</v>
      </c>
      <c r="BE199" s="407">
        <v>92.212756999999996</v>
      </c>
      <c r="BF199" s="160">
        <v>69.908124999999998</v>
      </c>
      <c r="BG199" s="160">
        <v>82.243875000000003</v>
      </c>
      <c r="BH199" s="160">
        <v>78.204000000000008</v>
      </c>
      <c r="BI199" s="160">
        <v>63.84</v>
      </c>
      <c r="BJ199" s="160">
        <v>70.224000000000004</v>
      </c>
      <c r="BK199" s="160">
        <v>57.45600000000001</v>
      </c>
      <c r="BL199" s="160">
        <v>49.742000000000012</v>
      </c>
      <c r="BM199" s="160">
        <v>64.372000000000014</v>
      </c>
      <c r="BN199" s="160">
        <v>40.817700000000002</v>
      </c>
      <c r="BO199" s="397">
        <v>64.306830000000005</v>
      </c>
      <c r="BP199" s="400">
        <v>20</v>
      </c>
      <c r="BQ199" s="159">
        <v>1</v>
      </c>
      <c r="BR199" s="159">
        <v>1</v>
      </c>
      <c r="BS199" s="159">
        <v>1</v>
      </c>
      <c r="BT199" s="405">
        <v>1</v>
      </c>
      <c r="BU199" s="407">
        <v>160</v>
      </c>
      <c r="BV199" s="160">
        <v>216.60546875</v>
      </c>
      <c r="BW199" s="160">
        <v>259.92656249999999</v>
      </c>
      <c r="BX199" s="160">
        <v>254.10000000000002</v>
      </c>
      <c r="BY199" s="160">
        <v>220</v>
      </c>
      <c r="BZ199" s="160">
        <v>242</v>
      </c>
      <c r="CA199" s="160">
        <v>198</v>
      </c>
      <c r="CB199" s="160">
        <v>138.55000000000001</v>
      </c>
      <c r="CC199" s="160">
        <v>179.3</v>
      </c>
      <c r="CD199" s="160">
        <v>138.6</v>
      </c>
      <c r="CE199" s="404">
        <v>214.55756249999999</v>
      </c>
      <c r="CF199" s="407">
        <v>41.6</v>
      </c>
      <c r="CG199" s="160">
        <v>52.5625</v>
      </c>
      <c r="CH199" s="160">
        <v>61.837499999999999</v>
      </c>
      <c r="CI199" s="160">
        <v>58.800000000000004</v>
      </c>
      <c r="CJ199" s="160">
        <v>48</v>
      </c>
      <c r="CK199" s="160">
        <v>52.8</v>
      </c>
      <c r="CL199" s="160">
        <v>43.2</v>
      </c>
      <c r="CM199" s="160">
        <v>37.400000000000006</v>
      </c>
      <c r="CN199" s="160">
        <v>48.400000000000006</v>
      </c>
      <c r="CO199" s="160">
        <v>30.69</v>
      </c>
      <c r="CP199" s="397">
        <v>48.350999999999999</v>
      </c>
      <c r="CR199" s="75"/>
      <c r="CS199" s="75"/>
      <c r="CT199" s="75"/>
      <c r="CU199" s="75"/>
      <c r="CV199" s="75"/>
      <c r="CW199" s="75"/>
      <c r="CX199" s="75"/>
      <c r="CY199" s="75"/>
      <c r="CZ199" s="75"/>
      <c r="DA199" s="75"/>
      <c r="DB199" s="75"/>
      <c r="DC199" s="75"/>
      <c r="DD199" s="75"/>
      <c r="DE199" s="75"/>
      <c r="DF199" s="75"/>
      <c r="DG199" s="75"/>
      <c r="DH199" s="75"/>
      <c r="DI199" s="75"/>
      <c r="DJ199" s="75"/>
      <c r="DK199" s="75"/>
      <c r="DL199" s="75"/>
      <c r="DM199" s="75"/>
      <c r="DN199" s="75"/>
      <c r="DO199" s="75"/>
      <c r="DP199" s="75"/>
      <c r="DQ199" s="75"/>
      <c r="DR199" s="75"/>
      <c r="DS199" s="75"/>
      <c r="DT199" s="75"/>
      <c r="DU199" s="75"/>
      <c r="DV199" s="75"/>
      <c r="DW199" s="75"/>
      <c r="DX199" s="75"/>
      <c r="DY199" s="75"/>
      <c r="DZ199" s="75"/>
      <c r="EA199" s="75"/>
      <c r="EB199" s="75"/>
      <c r="EC199" s="75"/>
      <c r="ED199" s="75"/>
      <c r="EE199" s="75"/>
      <c r="EF199" s="75"/>
      <c r="EG199" s="75"/>
      <c r="EH199" s="75"/>
      <c r="EI199" s="75"/>
      <c r="EJ199" s="75"/>
      <c r="EK199" s="75"/>
      <c r="EL199" s="75"/>
      <c r="EM199" s="75"/>
      <c r="EN199" s="75"/>
      <c r="EO199" s="75"/>
      <c r="EP199" s="75"/>
      <c r="EQ199" s="75"/>
      <c r="ER199" s="75"/>
      <c r="ES199" s="75"/>
      <c r="ET199" s="75"/>
      <c r="EU199" s="75"/>
      <c r="EV199" s="75"/>
      <c r="EW199" s="75"/>
      <c r="EX199" s="75"/>
      <c r="EY199" s="75"/>
      <c r="EZ199" s="75"/>
      <c r="FA199" s="75"/>
      <c r="FB199" s="75"/>
      <c r="FC199" s="75"/>
      <c r="FD199" s="75"/>
      <c r="FE199" s="75"/>
      <c r="FF199" s="75"/>
      <c r="FG199" s="75"/>
      <c r="FH199" s="75"/>
      <c r="FI199" s="75"/>
      <c r="FJ199" s="75"/>
      <c r="FK199" s="75"/>
      <c r="FL199" s="75"/>
      <c r="FM199" s="75"/>
      <c r="FN199" s="75"/>
      <c r="FO199" s="75"/>
      <c r="FP199" s="75"/>
      <c r="FQ199" s="75"/>
      <c r="FR199" s="75"/>
      <c r="FS199" s="75"/>
      <c r="FT199" s="75"/>
      <c r="FU199" s="75"/>
      <c r="FV199" s="75"/>
      <c r="FW199" s="75"/>
      <c r="FX199" s="75"/>
      <c r="FY199" s="75"/>
      <c r="FZ199" s="75"/>
      <c r="GA199" s="75"/>
      <c r="GB199" s="75"/>
      <c r="GC199" s="75"/>
      <c r="GD199" s="75"/>
      <c r="GE199" s="75"/>
      <c r="GF199" s="75"/>
      <c r="GG199" s="75"/>
      <c r="GH199" s="75"/>
      <c r="GI199" s="75"/>
      <c r="GJ199" s="75"/>
      <c r="GK199" s="75"/>
      <c r="GL199" s="75"/>
      <c r="GM199" s="75"/>
      <c r="GN199" s="75"/>
      <c r="GO199" s="75"/>
      <c r="GP199" s="75"/>
      <c r="GQ199" s="75"/>
      <c r="GR199" s="75"/>
      <c r="GS199" s="75"/>
      <c r="GT199" s="75"/>
      <c r="GU199" s="75"/>
      <c r="GV199" s="75"/>
      <c r="GW199" s="75"/>
      <c r="GX199" s="75"/>
      <c r="GY199" s="75"/>
      <c r="GZ199" s="75"/>
      <c r="HA199" s="75"/>
      <c r="HB199" s="75"/>
      <c r="HC199" s="75"/>
      <c r="HD199" s="75"/>
      <c r="HE199" s="75"/>
      <c r="HF199" s="75"/>
      <c r="HG199" s="75"/>
      <c r="HH199" s="75"/>
      <c r="HI199" s="75"/>
      <c r="HJ199" s="75"/>
      <c r="HK199" s="75"/>
      <c r="HL199" s="75"/>
      <c r="HM199" s="75"/>
      <c r="HN199" s="75"/>
      <c r="HO199" s="75"/>
      <c r="HP199" s="75"/>
      <c r="HQ199" s="75"/>
      <c r="HR199" s="75"/>
      <c r="HS199" s="75"/>
      <c r="HT199" s="75"/>
      <c r="HU199" s="75"/>
      <c r="HV199" s="75"/>
      <c r="HW199" s="75"/>
      <c r="HX199" s="75"/>
      <c r="HY199" s="75"/>
      <c r="HZ199" s="75"/>
      <c r="IA199" s="75"/>
      <c r="IB199" s="75"/>
      <c r="IC199" s="75"/>
      <c r="ID199" s="75"/>
      <c r="IE199" s="75"/>
      <c r="IF199" s="75"/>
      <c r="IG199" s="75"/>
      <c r="IH199" s="75"/>
      <c r="II199" s="75"/>
      <c r="IJ199" s="75"/>
      <c r="IK199" s="75"/>
      <c r="IL199" s="75"/>
      <c r="IM199" s="75"/>
      <c r="IN199" s="75"/>
      <c r="IO199" s="75"/>
      <c r="IP199" s="75"/>
      <c r="IQ199" s="75"/>
      <c r="IR199" s="75"/>
      <c r="IS199" s="75"/>
      <c r="IT199" s="75"/>
      <c r="IU199" s="75"/>
      <c r="IV199" s="75"/>
      <c r="IW199" s="75"/>
      <c r="IX199" s="75"/>
      <c r="IY199" s="75"/>
    </row>
    <row r="200" spans="2:259" ht="24.95" customHeight="1">
      <c r="B200" s="151">
        <f t="shared" si="59"/>
        <v>30</v>
      </c>
      <c r="C200" s="495">
        <f t="shared" si="60"/>
        <v>1.2936031124285414</v>
      </c>
      <c r="D200" s="495">
        <f t="shared" si="61"/>
        <v>0.9898147874766372</v>
      </c>
      <c r="E200" s="496">
        <f t="shared" si="62"/>
        <v>1.6496810018903592</v>
      </c>
      <c r="F200" s="140"/>
      <c r="G200" s="423">
        <f t="shared" si="63"/>
        <v>1.2229114095835587</v>
      </c>
      <c r="H200" s="158">
        <f t="shared" si="64"/>
        <v>1.2936031124285414</v>
      </c>
      <c r="I200" s="430">
        <f t="shared" si="65"/>
        <v>0.9898147874766372</v>
      </c>
      <c r="J200" s="431">
        <f t="shared" si="66"/>
        <v>0.8891186394750934</v>
      </c>
      <c r="K200" s="158">
        <f t="shared" si="67"/>
        <v>1.6496810018903592</v>
      </c>
      <c r="L200" s="424">
        <f t="shared" si="68"/>
        <v>1.4818548387096773</v>
      </c>
      <c r="N200" s="400">
        <v>30</v>
      </c>
      <c r="O200" s="159">
        <v>1.33</v>
      </c>
      <c r="P200" s="159">
        <v>1.33</v>
      </c>
      <c r="Q200" s="159">
        <v>1</v>
      </c>
      <c r="R200" s="405">
        <v>1</v>
      </c>
      <c r="S200" s="407">
        <v>506.18703460359183</v>
      </c>
      <c r="T200" s="160">
        <v>517.17050000000006</v>
      </c>
      <c r="U200" s="160">
        <v>599.8303572916667</v>
      </c>
      <c r="V200" s="160">
        <v>619.02190000000007</v>
      </c>
      <c r="W200" s="160">
        <v>492.09999999999997</v>
      </c>
      <c r="X200" s="160">
        <v>541.31000000000006</v>
      </c>
      <c r="Y200" s="160">
        <v>442.88999999999993</v>
      </c>
      <c r="Z200" s="160">
        <v>380.60166666666669</v>
      </c>
      <c r="AA200" s="160">
        <v>492.54333333333335</v>
      </c>
      <c r="AB200" s="160">
        <v>316.00800000000004</v>
      </c>
      <c r="AC200" s="404">
        <v>464.97913875000006</v>
      </c>
      <c r="AD200" s="407">
        <v>75.567999999999998</v>
      </c>
      <c r="AE200" s="160">
        <v>83.87866666666666</v>
      </c>
      <c r="AF200" s="160">
        <v>96.945916666666676</v>
      </c>
      <c r="AG200" s="160">
        <v>97.75500000000001</v>
      </c>
      <c r="AH200" s="160">
        <v>74.48</v>
      </c>
      <c r="AI200" s="160">
        <v>81.041333333333341</v>
      </c>
      <c r="AJ200" s="160">
        <v>76.164666666666676</v>
      </c>
      <c r="AK200" s="160">
        <v>63.308000000000007</v>
      </c>
      <c r="AL200" s="160">
        <v>81.927999999999997</v>
      </c>
      <c r="AM200" s="160">
        <v>44.767800000000001</v>
      </c>
      <c r="AN200" s="397">
        <v>68.094670000000008</v>
      </c>
      <c r="AO200" s="400">
        <v>30</v>
      </c>
      <c r="AP200" s="159">
        <v>1.33</v>
      </c>
      <c r="AQ200" s="159">
        <v>1.33</v>
      </c>
      <c r="AR200" s="159">
        <v>1</v>
      </c>
      <c r="AS200" s="405">
        <v>1</v>
      </c>
      <c r="AT200" s="407">
        <v>625.39164683333343</v>
      </c>
      <c r="AU200" s="160">
        <v>517.17050000000006</v>
      </c>
      <c r="AV200" s="160">
        <v>599.8303572916667</v>
      </c>
      <c r="AW200" s="160">
        <v>619.02190000000007</v>
      </c>
      <c r="AX200" s="160">
        <v>492.09999999999997</v>
      </c>
      <c r="AY200" s="160">
        <v>541.31000000000006</v>
      </c>
      <c r="AZ200" s="160">
        <v>442.88999999999993</v>
      </c>
      <c r="BA200" s="160">
        <v>380.60166666666669</v>
      </c>
      <c r="BB200" s="160">
        <v>492.54333333333335</v>
      </c>
      <c r="BC200" s="160">
        <v>316.00800000000004</v>
      </c>
      <c r="BD200" s="404">
        <v>464.97913875000006</v>
      </c>
      <c r="BE200" s="407">
        <v>109.94595733333334</v>
      </c>
      <c r="BF200" s="160">
        <v>83.87866666666666</v>
      </c>
      <c r="BG200" s="160">
        <v>96.945916666666676</v>
      </c>
      <c r="BH200" s="160">
        <v>97.75500000000001</v>
      </c>
      <c r="BI200" s="160">
        <v>74.48</v>
      </c>
      <c r="BJ200" s="160">
        <v>81.041333333333341</v>
      </c>
      <c r="BK200" s="160">
        <v>76.164666666666676</v>
      </c>
      <c r="BL200" s="160">
        <v>63.308000000000007</v>
      </c>
      <c r="BM200" s="160">
        <v>81.927999999999997</v>
      </c>
      <c r="BN200" s="160">
        <v>44.767800000000001</v>
      </c>
      <c r="BO200" s="397">
        <v>68.094670000000008</v>
      </c>
      <c r="BP200" s="400">
        <v>30</v>
      </c>
      <c r="BQ200" s="159">
        <v>1</v>
      </c>
      <c r="BR200" s="159">
        <v>1</v>
      </c>
      <c r="BS200" s="159">
        <v>1</v>
      </c>
      <c r="BT200" s="405">
        <v>1</v>
      </c>
      <c r="BU200" s="407">
        <v>282.13333333333333</v>
      </c>
      <c r="BV200" s="160">
        <v>388.85</v>
      </c>
      <c r="BW200" s="160">
        <v>451.00026864035084</v>
      </c>
      <c r="BX200" s="160">
        <v>465.43</v>
      </c>
      <c r="BY200" s="160">
        <v>370</v>
      </c>
      <c r="BZ200" s="160">
        <v>407</v>
      </c>
      <c r="CA200" s="160">
        <v>333</v>
      </c>
      <c r="CB200" s="160">
        <v>286.16666666666669</v>
      </c>
      <c r="CC200" s="160">
        <v>370.33333333333331</v>
      </c>
      <c r="CD200" s="160">
        <v>237.60000000000002</v>
      </c>
      <c r="CE200" s="404">
        <v>349.60837500000002</v>
      </c>
      <c r="CF200" s="407">
        <v>49.6</v>
      </c>
      <c r="CG200" s="160">
        <v>63.066666666666663</v>
      </c>
      <c r="CH200" s="160">
        <v>72.891666666666666</v>
      </c>
      <c r="CI200" s="160">
        <v>73.5</v>
      </c>
      <c r="CJ200" s="160">
        <v>56</v>
      </c>
      <c r="CK200" s="160">
        <v>60.933333333333337</v>
      </c>
      <c r="CL200" s="160">
        <v>57.266666666666666</v>
      </c>
      <c r="CM200" s="160">
        <v>47.6</v>
      </c>
      <c r="CN200" s="160">
        <v>61.599999999999994</v>
      </c>
      <c r="CO200" s="160">
        <v>33.659999999999997</v>
      </c>
      <c r="CP200" s="397">
        <v>51.198999999999998</v>
      </c>
      <c r="CR200" s="75"/>
      <c r="CS200" s="75"/>
      <c r="CT200" s="75"/>
      <c r="CU200" s="75"/>
      <c r="CV200" s="75"/>
      <c r="CW200" s="75"/>
      <c r="CX200" s="75"/>
      <c r="CY200" s="75"/>
      <c r="CZ200" s="75"/>
      <c r="DA200" s="75"/>
      <c r="DB200" s="75"/>
      <c r="DC200" s="75"/>
      <c r="DD200" s="75"/>
      <c r="DE200" s="75"/>
      <c r="DF200" s="75"/>
      <c r="DG200" s="75"/>
      <c r="DH200" s="75"/>
      <c r="DI200" s="75"/>
      <c r="DJ200" s="75"/>
      <c r="DK200" s="75"/>
      <c r="DL200" s="75"/>
      <c r="DM200" s="75"/>
      <c r="DN200" s="75"/>
      <c r="DO200" s="75"/>
      <c r="DP200" s="75"/>
      <c r="DQ200" s="75"/>
      <c r="DR200" s="75"/>
      <c r="DS200" s="75"/>
      <c r="DT200" s="75"/>
      <c r="DU200" s="75"/>
      <c r="DV200" s="75"/>
      <c r="DW200" s="75"/>
      <c r="DX200" s="75"/>
      <c r="DY200" s="75"/>
      <c r="DZ200" s="75"/>
      <c r="EA200" s="75"/>
      <c r="EB200" s="75"/>
      <c r="EC200" s="75"/>
      <c r="ED200" s="75"/>
      <c r="EE200" s="75"/>
      <c r="EF200" s="75"/>
      <c r="EG200" s="75"/>
      <c r="EH200" s="75"/>
      <c r="EI200" s="75"/>
      <c r="EJ200" s="75"/>
      <c r="EK200" s="75"/>
      <c r="EL200" s="75"/>
      <c r="EM200" s="75"/>
      <c r="EN200" s="75"/>
      <c r="EO200" s="75"/>
      <c r="EP200" s="75"/>
      <c r="EQ200" s="75"/>
      <c r="ER200" s="75"/>
      <c r="ES200" s="75"/>
      <c r="ET200" s="75"/>
      <c r="EU200" s="75"/>
      <c r="EV200" s="75"/>
      <c r="EW200" s="75"/>
      <c r="EX200" s="75"/>
      <c r="EY200" s="75"/>
      <c r="EZ200" s="75"/>
      <c r="FA200" s="75"/>
      <c r="FB200" s="75"/>
      <c r="FC200" s="75"/>
      <c r="FD200" s="75"/>
      <c r="FE200" s="75"/>
      <c r="FF200" s="75"/>
      <c r="FG200" s="75"/>
      <c r="FH200" s="75"/>
      <c r="FI200" s="75"/>
      <c r="FJ200" s="75"/>
      <c r="FK200" s="75"/>
      <c r="FL200" s="75"/>
      <c r="FM200" s="75"/>
      <c r="FN200" s="75"/>
      <c r="FO200" s="75"/>
      <c r="FP200" s="75"/>
      <c r="FQ200" s="75"/>
      <c r="FR200" s="75"/>
      <c r="FS200" s="75"/>
      <c r="FT200" s="75"/>
      <c r="FU200" s="75"/>
      <c r="FV200" s="75"/>
      <c r="FW200" s="75"/>
      <c r="FX200" s="75"/>
      <c r="FY200" s="75"/>
      <c r="FZ200" s="75"/>
      <c r="GA200" s="75"/>
      <c r="GB200" s="75"/>
      <c r="GC200" s="75"/>
      <c r="GD200" s="75"/>
      <c r="GE200" s="75"/>
      <c r="GF200" s="75"/>
      <c r="GG200" s="75"/>
      <c r="GH200" s="75"/>
      <c r="GI200" s="75"/>
      <c r="GJ200" s="75"/>
      <c r="GK200" s="75"/>
      <c r="GL200" s="75"/>
      <c r="GM200" s="75"/>
      <c r="GN200" s="75"/>
      <c r="GO200" s="75"/>
      <c r="GP200" s="75"/>
      <c r="GQ200" s="75"/>
      <c r="GR200" s="75"/>
      <c r="GS200" s="75"/>
      <c r="GT200" s="75"/>
      <c r="GU200" s="75"/>
      <c r="GV200" s="75"/>
      <c r="GW200" s="75"/>
      <c r="GX200" s="75"/>
      <c r="GY200" s="75"/>
      <c r="GZ200" s="75"/>
      <c r="HA200" s="75"/>
      <c r="HB200" s="75"/>
      <c r="HC200" s="75"/>
      <c r="HD200" s="75"/>
      <c r="HE200" s="75"/>
      <c r="HF200" s="75"/>
      <c r="HG200" s="75"/>
      <c r="HH200" s="75"/>
      <c r="HI200" s="75"/>
      <c r="HJ200" s="75"/>
      <c r="HK200" s="75"/>
      <c r="HL200" s="75"/>
      <c r="HM200" s="75"/>
      <c r="HN200" s="75"/>
      <c r="HO200" s="75"/>
      <c r="HP200" s="75"/>
      <c r="HQ200" s="75"/>
      <c r="HR200" s="75"/>
      <c r="HS200" s="75"/>
      <c r="HT200" s="75"/>
      <c r="HU200" s="75"/>
      <c r="HV200" s="75"/>
      <c r="HW200" s="75"/>
      <c r="HX200" s="75"/>
      <c r="HY200" s="75"/>
      <c r="HZ200" s="75"/>
      <c r="IA200" s="75"/>
      <c r="IB200" s="75"/>
      <c r="IC200" s="75"/>
      <c r="ID200" s="75"/>
      <c r="IE200" s="75"/>
      <c r="IF200" s="75"/>
      <c r="IG200" s="75"/>
      <c r="IH200" s="75"/>
      <c r="II200" s="75"/>
      <c r="IJ200" s="75"/>
      <c r="IK200" s="75"/>
      <c r="IL200" s="75"/>
      <c r="IM200" s="75"/>
      <c r="IN200" s="75"/>
      <c r="IO200" s="75"/>
      <c r="IP200" s="75"/>
      <c r="IQ200" s="75"/>
      <c r="IR200" s="75"/>
      <c r="IS200" s="75"/>
      <c r="IT200" s="75"/>
      <c r="IU200" s="75"/>
      <c r="IV200" s="75"/>
      <c r="IW200" s="75"/>
      <c r="IX200" s="75"/>
      <c r="IY200" s="75"/>
    </row>
    <row r="201" spans="2:259" ht="24.95" customHeight="1">
      <c r="B201" s="151">
        <f t="shared" si="59"/>
        <v>40</v>
      </c>
      <c r="C201" s="495">
        <f t="shared" si="60"/>
        <v>1.3203448570362191</v>
      </c>
      <c r="D201" s="495">
        <f t="shared" si="61"/>
        <v>0.96391508627809719</v>
      </c>
      <c r="E201" s="496">
        <f t="shared" si="62"/>
        <v>1.606514006224989</v>
      </c>
      <c r="F201" s="140"/>
      <c r="G201" s="423">
        <f t="shared" si="63"/>
        <v>1.3203448570362191</v>
      </c>
      <c r="H201" s="158">
        <f t="shared" si="64"/>
        <v>1.2472220933469425</v>
      </c>
      <c r="I201" s="430">
        <f t="shared" si="65"/>
        <v>0.96391508627809719</v>
      </c>
      <c r="J201" s="431">
        <f t="shared" si="66"/>
        <v>0.87881055681371667</v>
      </c>
      <c r="K201" s="158">
        <f t="shared" si="67"/>
        <v>1.606514006224989</v>
      </c>
      <c r="L201" s="424">
        <f t="shared" si="68"/>
        <v>1.464673913043478</v>
      </c>
      <c r="N201" s="400">
        <v>40</v>
      </c>
      <c r="O201" s="159">
        <v>1.33</v>
      </c>
      <c r="P201" s="159">
        <v>1.33</v>
      </c>
      <c r="Q201" s="159">
        <v>1</v>
      </c>
      <c r="R201" s="405">
        <v>1</v>
      </c>
      <c r="S201" s="407">
        <v>727.89415195460288</v>
      </c>
      <c r="T201" s="160">
        <v>804.83287500000006</v>
      </c>
      <c r="U201" s="160">
        <v>914.08433046875007</v>
      </c>
      <c r="V201" s="160">
        <v>961.07130000000006</v>
      </c>
      <c r="W201" s="160">
        <v>727.77600000000007</v>
      </c>
      <c r="X201" s="160">
        <v>780.76839024390245</v>
      </c>
      <c r="Y201" s="160">
        <v>737.5813571428572</v>
      </c>
      <c r="Z201" s="160">
        <v>601.99125000000004</v>
      </c>
      <c r="AA201" s="160">
        <v>779.04750000000001</v>
      </c>
      <c r="AB201" s="160">
        <v>447.67800000000005</v>
      </c>
      <c r="AC201" s="404">
        <v>645.36092906250008</v>
      </c>
      <c r="AD201" s="407">
        <v>86.216000000000008</v>
      </c>
      <c r="AE201" s="160">
        <v>92.168999999999997</v>
      </c>
      <c r="AF201" s="160">
        <v>104.29693750000001</v>
      </c>
      <c r="AG201" s="160">
        <v>107.5305</v>
      </c>
      <c r="AH201" s="160">
        <v>79.800000000000011</v>
      </c>
      <c r="AI201" s="160">
        <v>88.046000000000006</v>
      </c>
      <c r="AJ201" s="160">
        <v>90.572999999999993</v>
      </c>
      <c r="AK201" s="160">
        <v>70.091000000000008</v>
      </c>
      <c r="AL201" s="160">
        <v>90.706000000000003</v>
      </c>
      <c r="AM201" s="160">
        <v>50.004674999999999</v>
      </c>
      <c r="AN201" s="397">
        <v>71.479852499999993</v>
      </c>
      <c r="AO201" s="400">
        <v>40</v>
      </c>
      <c r="AP201" s="159">
        <v>1.33</v>
      </c>
      <c r="AQ201" s="159">
        <v>1.33</v>
      </c>
      <c r="AR201" s="159">
        <v>1</v>
      </c>
      <c r="AS201" s="405">
        <v>1</v>
      </c>
      <c r="AT201" s="407">
        <v>997.04975436261964</v>
      </c>
      <c r="AU201" s="160">
        <v>804.83287500000006</v>
      </c>
      <c r="AV201" s="160">
        <v>914.08433046875007</v>
      </c>
      <c r="AW201" s="160">
        <v>961.07130000000006</v>
      </c>
      <c r="AX201" s="160">
        <v>727.77600000000007</v>
      </c>
      <c r="AY201" s="160">
        <v>780.76839024390245</v>
      </c>
      <c r="AZ201" s="160">
        <v>737.5813571428572</v>
      </c>
      <c r="BA201" s="160">
        <v>601.99125000000004</v>
      </c>
      <c r="BB201" s="160">
        <v>779.04750000000001</v>
      </c>
      <c r="BC201" s="160">
        <v>447.67800000000005</v>
      </c>
      <c r="BD201" s="404">
        <v>645.36092906250008</v>
      </c>
      <c r="BE201" s="407">
        <v>122.35913549999999</v>
      </c>
      <c r="BF201" s="160">
        <v>92.168999999999997</v>
      </c>
      <c r="BG201" s="160">
        <v>104.29693750000001</v>
      </c>
      <c r="BH201" s="160">
        <v>107.5305</v>
      </c>
      <c r="BI201" s="160">
        <v>79.800000000000011</v>
      </c>
      <c r="BJ201" s="160">
        <v>88.046000000000006</v>
      </c>
      <c r="BK201" s="160">
        <v>90.572999999999993</v>
      </c>
      <c r="BL201" s="160">
        <v>70.091000000000008</v>
      </c>
      <c r="BM201" s="160">
        <v>90.706000000000003</v>
      </c>
      <c r="BN201" s="160">
        <v>50.004674999999999</v>
      </c>
      <c r="BO201" s="397">
        <v>71.479852499999993</v>
      </c>
      <c r="BP201" s="400">
        <v>40</v>
      </c>
      <c r="BQ201" s="159">
        <v>1</v>
      </c>
      <c r="BR201" s="159">
        <v>1</v>
      </c>
      <c r="BS201" s="159">
        <v>1</v>
      </c>
      <c r="BT201" s="405">
        <v>1</v>
      </c>
      <c r="BU201" s="407">
        <v>449.8</v>
      </c>
      <c r="BV201" s="160">
        <v>605.13750000000005</v>
      </c>
      <c r="BW201" s="160">
        <v>687.28145148026317</v>
      </c>
      <c r="BX201" s="160">
        <v>722.61</v>
      </c>
      <c r="BY201" s="160">
        <v>547.19999999999993</v>
      </c>
      <c r="BZ201" s="160">
        <v>587.04390243902435</v>
      </c>
      <c r="CA201" s="160">
        <v>554.57244897959185</v>
      </c>
      <c r="CB201" s="160">
        <v>452.625</v>
      </c>
      <c r="CC201" s="160">
        <v>585.75</v>
      </c>
      <c r="CD201" s="160">
        <v>336.6</v>
      </c>
      <c r="CE201" s="404">
        <v>485.23378124999999</v>
      </c>
      <c r="CF201" s="407">
        <v>55.2</v>
      </c>
      <c r="CG201" s="160">
        <v>69.3</v>
      </c>
      <c r="CH201" s="160">
        <v>78.418750000000003</v>
      </c>
      <c r="CI201" s="160">
        <v>80.849999999999994</v>
      </c>
      <c r="CJ201" s="160">
        <v>60</v>
      </c>
      <c r="CK201" s="160">
        <v>66.2</v>
      </c>
      <c r="CL201" s="160">
        <v>68.099999999999994</v>
      </c>
      <c r="CM201" s="160">
        <v>52.7</v>
      </c>
      <c r="CN201" s="160">
        <v>68.2</v>
      </c>
      <c r="CO201" s="160">
        <v>37.597499999999997</v>
      </c>
      <c r="CP201" s="397">
        <v>53.744249999999994</v>
      </c>
      <c r="CR201" s="75"/>
      <c r="CS201" s="75"/>
      <c r="CT201" s="75"/>
      <c r="CU201" s="75"/>
      <c r="CV201" s="75"/>
      <c r="CW201" s="75"/>
      <c r="CX201" s="75"/>
      <c r="CY201" s="75"/>
      <c r="CZ201" s="75"/>
      <c r="DA201" s="75"/>
      <c r="DB201" s="75"/>
      <c r="DC201" s="75"/>
      <c r="DD201" s="75"/>
      <c r="DE201" s="75"/>
      <c r="DF201" s="75"/>
      <c r="DG201" s="75"/>
      <c r="DH201" s="75"/>
      <c r="DI201" s="75"/>
      <c r="DJ201" s="75"/>
      <c r="DK201" s="75"/>
      <c r="DL201" s="75"/>
      <c r="DM201" s="75"/>
      <c r="DN201" s="75"/>
      <c r="DO201" s="75"/>
      <c r="DP201" s="75"/>
      <c r="DQ201" s="75"/>
      <c r="DR201" s="75"/>
      <c r="DS201" s="75"/>
      <c r="DT201" s="75"/>
      <c r="DU201" s="75"/>
      <c r="DV201" s="75"/>
      <c r="DW201" s="75"/>
      <c r="DX201" s="75"/>
      <c r="DY201" s="75"/>
      <c r="DZ201" s="75"/>
      <c r="EA201" s="75"/>
      <c r="EB201" s="75"/>
      <c r="EC201" s="75"/>
      <c r="ED201" s="75"/>
      <c r="EE201" s="75"/>
      <c r="EF201" s="75"/>
      <c r="EG201" s="75"/>
      <c r="EH201" s="75"/>
      <c r="EI201" s="75"/>
      <c r="EJ201" s="75"/>
      <c r="EK201" s="75"/>
      <c r="EL201" s="75"/>
      <c r="EM201" s="75"/>
      <c r="EN201" s="75"/>
      <c r="EO201" s="75"/>
      <c r="EP201" s="75"/>
      <c r="EQ201" s="75"/>
      <c r="ER201" s="75"/>
      <c r="ES201" s="75"/>
      <c r="ET201" s="75"/>
      <c r="EU201" s="75"/>
      <c r="EV201" s="75"/>
      <c r="EW201" s="75"/>
      <c r="EX201" s="75"/>
      <c r="EY201" s="75"/>
      <c r="EZ201" s="75"/>
      <c r="FA201" s="75"/>
      <c r="FB201" s="75"/>
      <c r="FC201" s="75"/>
      <c r="FD201" s="75"/>
      <c r="FE201" s="75"/>
      <c r="FF201" s="75"/>
      <c r="FG201" s="75"/>
      <c r="FH201" s="75"/>
      <c r="FI201" s="75"/>
      <c r="FJ201" s="75"/>
      <c r="FK201" s="75"/>
      <c r="FL201" s="75"/>
      <c r="FM201" s="75"/>
      <c r="FN201" s="75"/>
      <c r="FO201" s="75"/>
      <c r="FP201" s="75"/>
      <c r="FQ201" s="75"/>
      <c r="FR201" s="75"/>
      <c r="FS201" s="75"/>
      <c r="FT201" s="75"/>
      <c r="FU201" s="75"/>
      <c r="FV201" s="75"/>
      <c r="FW201" s="75"/>
      <c r="FX201" s="75"/>
      <c r="FY201" s="75"/>
      <c r="FZ201" s="75"/>
      <c r="GA201" s="75"/>
      <c r="GB201" s="75"/>
      <c r="GC201" s="75"/>
      <c r="GD201" s="75"/>
      <c r="GE201" s="75"/>
      <c r="GF201" s="75"/>
      <c r="GG201" s="75"/>
      <c r="GH201" s="75"/>
      <c r="GI201" s="75"/>
      <c r="GJ201" s="75"/>
      <c r="GK201" s="75"/>
      <c r="GL201" s="75"/>
      <c r="GM201" s="75"/>
      <c r="GN201" s="75"/>
      <c r="GO201" s="75"/>
      <c r="GP201" s="75"/>
      <c r="GQ201" s="75"/>
      <c r="GR201" s="75"/>
      <c r="GS201" s="75"/>
      <c r="GT201" s="75"/>
      <c r="GU201" s="75"/>
      <c r="GV201" s="75"/>
      <c r="GW201" s="75"/>
      <c r="GX201" s="75"/>
      <c r="GY201" s="75"/>
      <c r="GZ201" s="75"/>
      <c r="HA201" s="75"/>
      <c r="HB201" s="75"/>
      <c r="HC201" s="75"/>
      <c r="HD201" s="75"/>
      <c r="HE201" s="75"/>
      <c r="HF201" s="75"/>
      <c r="HG201" s="75"/>
      <c r="HH201" s="75"/>
      <c r="HI201" s="75"/>
      <c r="HJ201" s="75"/>
      <c r="HK201" s="75"/>
      <c r="HL201" s="75"/>
      <c r="HM201" s="75"/>
      <c r="HN201" s="75"/>
      <c r="HO201" s="75"/>
      <c r="HP201" s="75"/>
      <c r="HQ201" s="75"/>
      <c r="HR201" s="75"/>
      <c r="HS201" s="75"/>
      <c r="HT201" s="75"/>
      <c r="HU201" s="75"/>
      <c r="HV201" s="75"/>
      <c r="HW201" s="75"/>
      <c r="HX201" s="75"/>
      <c r="HY201" s="75"/>
      <c r="HZ201" s="75"/>
      <c r="IA201" s="75"/>
      <c r="IB201" s="75"/>
      <c r="IC201" s="75"/>
      <c r="ID201" s="75"/>
      <c r="IE201" s="75"/>
      <c r="IF201" s="75"/>
      <c r="IG201" s="75"/>
      <c r="IH201" s="75"/>
      <c r="II201" s="75"/>
      <c r="IJ201" s="75"/>
      <c r="IK201" s="75"/>
      <c r="IL201" s="75"/>
      <c r="IM201" s="75"/>
      <c r="IN201" s="75"/>
      <c r="IO201" s="75"/>
      <c r="IP201" s="75"/>
      <c r="IQ201" s="75"/>
      <c r="IR201" s="75"/>
      <c r="IS201" s="75"/>
      <c r="IT201" s="75"/>
      <c r="IU201" s="75"/>
      <c r="IV201" s="75"/>
      <c r="IW201" s="75"/>
      <c r="IX201" s="75"/>
      <c r="IY201" s="75"/>
    </row>
    <row r="202" spans="2:259" ht="24.95" customHeight="1">
      <c r="B202" s="151">
        <f t="shared" si="59"/>
        <v>60</v>
      </c>
      <c r="C202" s="495">
        <f t="shared" si="60"/>
        <v>1.2225564919102674</v>
      </c>
      <c r="D202" s="495">
        <f t="shared" si="61"/>
        <v>0.92949074366689233</v>
      </c>
      <c r="E202" s="496">
        <f t="shared" si="62"/>
        <v>1.5491394353520325</v>
      </c>
      <c r="F202" s="140"/>
      <c r="G202" s="423">
        <f t="shared" si="63"/>
        <v>1.2225564919102674</v>
      </c>
      <c r="H202" s="158">
        <f t="shared" si="64"/>
        <v>1.1769617444835305</v>
      </c>
      <c r="I202" s="430">
        <f t="shared" si="65"/>
        <v>0.92949074366689233</v>
      </c>
      <c r="J202" s="431">
        <f t="shared" si="66"/>
        <v>0.87385529561572339</v>
      </c>
      <c r="K202" s="158">
        <f t="shared" si="67"/>
        <v>1.5491394353520325</v>
      </c>
      <c r="L202" s="424">
        <f t="shared" si="68"/>
        <v>1.4564144736842108</v>
      </c>
      <c r="N202" s="400">
        <v>60</v>
      </c>
      <c r="O202" s="159">
        <v>1.33</v>
      </c>
      <c r="P202" s="159">
        <v>1.33</v>
      </c>
      <c r="Q202" s="159">
        <v>1</v>
      </c>
      <c r="R202" s="405">
        <v>1</v>
      </c>
      <c r="S202" s="407">
        <v>1359.2380876826724</v>
      </c>
      <c r="T202" s="160">
        <v>1385.0952500000001</v>
      </c>
      <c r="U202" s="160">
        <v>1544.2133036458333</v>
      </c>
      <c r="V202" s="160">
        <v>1661.7453481481484</v>
      </c>
      <c r="W202" s="160">
        <v>1205.1573333333333</v>
      </c>
      <c r="X202" s="160">
        <v>1322.9455934959351</v>
      </c>
      <c r="Y202" s="160">
        <v>1451.8248547297301</v>
      </c>
      <c r="Z202" s="160">
        <v>1052.8911750000002</v>
      </c>
      <c r="AA202" s="160">
        <v>1358.1516666666669</v>
      </c>
      <c r="AB202" s="160">
        <v>750.45716139423075</v>
      </c>
      <c r="AC202" s="404">
        <v>1042.145385720919</v>
      </c>
      <c r="AD202" s="407">
        <v>100.06400000000001</v>
      </c>
      <c r="AE202" s="160">
        <v>100.45933333333333</v>
      </c>
      <c r="AF202" s="160">
        <v>111.64795833333335</v>
      </c>
      <c r="AG202" s="160">
        <v>117.77150000000002</v>
      </c>
      <c r="AH202" s="160">
        <v>91.637000000000015</v>
      </c>
      <c r="AI202" s="160">
        <v>109.72500000000001</v>
      </c>
      <c r="AJ202" s="160">
        <v>109.59200000000001</v>
      </c>
      <c r="AK202" s="160">
        <v>88.179000000000016</v>
      </c>
      <c r="AL202" s="160">
        <v>107.464</v>
      </c>
      <c r="AM202" s="160">
        <v>67.078550000000007</v>
      </c>
      <c r="AN202" s="397">
        <v>79.047565800000001</v>
      </c>
      <c r="AO202" s="400">
        <v>60</v>
      </c>
      <c r="AP202" s="159">
        <v>1.33</v>
      </c>
      <c r="AQ202" s="159">
        <v>1.33</v>
      </c>
      <c r="AR202" s="159">
        <v>1</v>
      </c>
      <c r="AS202" s="405">
        <v>1</v>
      </c>
      <c r="AT202" s="407">
        <v>1787.8019329084132</v>
      </c>
      <c r="AU202" s="160">
        <v>1385.0952500000001</v>
      </c>
      <c r="AV202" s="160">
        <v>1544.2133036458333</v>
      </c>
      <c r="AW202" s="160">
        <v>1661.7453481481484</v>
      </c>
      <c r="AX202" s="160">
        <v>1205.1573333333333</v>
      </c>
      <c r="AY202" s="160">
        <v>1322.9455934959351</v>
      </c>
      <c r="AZ202" s="160">
        <v>1451.8248547297301</v>
      </c>
      <c r="BA202" s="160">
        <v>1052.8911750000002</v>
      </c>
      <c r="BB202" s="160">
        <v>1358.1516666666669</v>
      </c>
      <c r="BC202" s="160">
        <v>750.45716139423075</v>
      </c>
      <c r="BD202" s="404">
        <v>1042.145385720919</v>
      </c>
      <c r="BE202" s="407">
        <v>134.77231366666669</v>
      </c>
      <c r="BF202" s="160">
        <v>100.45933333333333</v>
      </c>
      <c r="BG202" s="160">
        <v>111.64795833333335</v>
      </c>
      <c r="BH202" s="160">
        <v>117.77150000000002</v>
      </c>
      <c r="BI202" s="160">
        <v>91.637000000000015</v>
      </c>
      <c r="BJ202" s="160">
        <v>109.72500000000001</v>
      </c>
      <c r="BK202" s="160">
        <v>109.59200000000001</v>
      </c>
      <c r="BL202" s="160">
        <v>88.179000000000016</v>
      </c>
      <c r="BM202" s="160">
        <v>107.464</v>
      </c>
      <c r="BN202" s="160">
        <v>67.078550000000007</v>
      </c>
      <c r="BO202" s="397">
        <v>79.047565800000001</v>
      </c>
      <c r="BP202" s="400">
        <v>60</v>
      </c>
      <c r="BQ202" s="159">
        <v>1</v>
      </c>
      <c r="BR202" s="159">
        <v>1</v>
      </c>
      <c r="BS202" s="159">
        <v>1</v>
      </c>
      <c r="BT202" s="405">
        <v>1</v>
      </c>
      <c r="BU202" s="407">
        <v>806.5333333333333</v>
      </c>
      <c r="BV202" s="160">
        <v>1041.425</v>
      </c>
      <c r="BW202" s="160">
        <v>1161.0626343201754</v>
      </c>
      <c r="BX202" s="160">
        <v>1249.4325925925925</v>
      </c>
      <c r="BY202" s="160">
        <v>906.13333333333333</v>
      </c>
      <c r="BZ202" s="160">
        <v>994.69593495934953</v>
      </c>
      <c r="CA202" s="160">
        <v>1091.5976351351351</v>
      </c>
      <c r="CB202" s="160">
        <v>791.64750000000004</v>
      </c>
      <c r="CC202" s="160">
        <v>1021.1666666666667</v>
      </c>
      <c r="CD202" s="160">
        <v>564.25350480769225</v>
      </c>
      <c r="CE202" s="404">
        <v>783.56795918866078</v>
      </c>
      <c r="CF202" s="407">
        <v>60.8</v>
      </c>
      <c r="CG202" s="160">
        <v>75.533333333333331</v>
      </c>
      <c r="CH202" s="160">
        <v>83.94583333333334</v>
      </c>
      <c r="CI202" s="160">
        <v>88.550000000000011</v>
      </c>
      <c r="CJ202" s="160">
        <v>68.900000000000006</v>
      </c>
      <c r="CK202" s="160">
        <v>82.5</v>
      </c>
      <c r="CL202" s="160">
        <v>82.4</v>
      </c>
      <c r="CM202" s="160">
        <v>66.300000000000011</v>
      </c>
      <c r="CN202" s="160">
        <v>80.8</v>
      </c>
      <c r="CO202" s="160">
        <v>50.435000000000002</v>
      </c>
      <c r="CP202" s="397">
        <v>59.434259999999995</v>
      </c>
      <c r="CR202" s="75"/>
      <c r="CS202" s="75"/>
      <c r="CT202" s="75"/>
      <c r="CU202" s="75"/>
      <c r="CV202" s="75"/>
      <c r="CW202" s="75"/>
      <c r="CX202" s="75"/>
      <c r="CY202" s="75"/>
      <c r="CZ202" s="75"/>
      <c r="DA202" s="75"/>
      <c r="DB202" s="75"/>
      <c r="DC202" s="75"/>
      <c r="DD202" s="75"/>
      <c r="DE202" s="75"/>
      <c r="DF202" s="75"/>
      <c r="DG202" s="75"/>
      <c r="DH202" s="75"/>
      <c r="DI202" s="75"/>
      <c r="DJ202" s="75"/>
      <c r="DK202" s="75"/>
      <c r="DL202" s="75"/>
      <c r="DM202" s="75"/>
      <c r="DN202" s="75"/>
      <c r="DO202" s="75"/>
      <c r="DP202" s="75"/>
      <c r="DQ202" s="75"/>
      <c r="DR202" s="75"/>
      <c r="DS202" s="75"/>
      <c r="DT202" s="75"/>
      <c r="DU202" s="75"/>
      <c r="DV202" s="75"/>
      <c r="DW202" s="75"/>
      <c r="DX202" s="75"/>
      <c r="DY202" s="75"/>
      <c r="DZ202" s="75"/>
      <c r="EA202" s="75"/>
      <c r="EB202" s="75"/>
      <c r="EC202" s="75"/>
      <c r="ED202" s="75"/>
      <c r="EE202" s="75"/>
      <c r="EF202" s="75"/>
      <c r="EG202" s="75"/>
      <c r="EH202" s="75"/>
      <c r="EI202" s="75"/>
      <c r="EJ202" s="75"/>
      <c r="EK202" s="75"/>
      <c r="EL202" s="75"/>
      <c r="EM202" s="75"/>
      <c r="EN202" s="75"/>
      <c r="EO202" s="75"/>
      <c r="EP202" s="75"/>
      <c r="EQ202" s="75"/>
      <c r="ER202" s="75"/>
      <c r="ES202" s="75"/>
      <c r="ET202" s="75"/>
      <c r="EU202" s="75"/>
      <c r="EV202" s="75"/>
      <c r="EW202" s="75"/>
      <c r="EX202" s="75"/>
      <c r="EY202" s="75"/>
      <c r="EZ202" s="75"/>
      <c r="FA202" s="75"/>
      <c r="FB202" s="75"/>
      <c r="FC202" s="75"/>
      <c r="FD202" s="75"/>
      <c r="FE202" s="75"/>
      <c r="FF202" s="75"/>
      <c r="FG202" s="75"/>
      <c r="FH202" s="75"/>
      <c r="FI202" s="75"/>
      <c r="FJ202" s="75"/>
      <c r="FK202" s="75"/>
      <c r="FL202" s="75"/>
      <c r="FM202" s="75"/>
      <c r="FN202" s="75"/>
      <c r="FO202" s="75"/>
      <c r="FP202" s="75"/>
      <c r="FQ202" s="75"/>
      <c r="FR202" s="75"/>
      <c r="FS202" s="75"/>
      <c r="FT202" s="75"/>
      <c r="FU202" s="75"/>
      <c r="FV202" s="75"/>
      <c r="FW202" s="75"/>
      <c r="FX202" s="75"/>
      <c r="FY202" s="75"/>
      <c r="FZ202" s="75"/>
      <c r="GA202" s="75"/>
      <c r="GB202" s="75"/>
      <c r="GC202" s="75"/>
      <c r="GD202" s="75"/>
      <c r="GE202" s="75"/>
      <c r="GF202" s="75"/>
      <c r="GG202" s="75"/>
      <c r="GH202" s="75"/>
      <c r="GI202" s="75"/>
      <c r="GJ202" s="75"/>
      <c r="GK202" s="75"/>
      <c r="GL202" s="75"/>
      <c r="GM202" s="75"/>
      <c r="GN202" s="75"/>
      <c r="GO202" s="75"/>
      <c r="GP202" s="75"/>
      <c r="GQ202" s="75"/>
      <c r="GR202" s="75"/>
      <c r="GS202" s="75"/>
      <c r="GT202" s="75"/>
      <c r="GU202" s="75"/>
      <c r="GV202" s="75"/>
      <c r="GW202" s="75"/>
      <c r="GX202" s="75"/>
      <c r="GY202" s="75"/>
      <c r="GZ202" s="75"/>
      <c r="HA202" s="75"/>
      <c r="HB202" s="75"/>
      <c r="HC202" s="75"/>
      <c r="HD202" s="75"/>
      <c r="HE202" s="75"/>
      <c r="HF202" s="75"/>
      <c r="HG202" s="75"/>
      <c r="HH202" s="75"/>
      <c r="HI202" s="75"/>
      <c r="HJ202" s="75"/>
      <c r="HK202" s="75"/>
      <c r="HL202" s="75"/>
      <c r="HM202" s="75"/>
      <c r="HN202" s="75"/>
      <c r="HO202" s="75"/>
      <c r="HP202" s="75"/>
      <c r="HQ202" s="75"/>
      <c r="HR202" s="75"/>
      <c r="HS202" s="75"/>
      <c r="HT202" s="75"/>
      <c r="HU202" s="75"/>
      <c r="HV202" s="75"/>
      <c r="HW202" s="75"/>
      <c r="HX202" s="75"/>
      <c r="HY202" s="75"/>
      <c r="HZ202" s="75"/>
      <c r="IA202" s="75"/>
      <c r="IB202" s="75"/>
      <c r="IC202" s="75"/>
      <c r="ID202" s="75"/>
      <c r="IE202" s="75"/>
      <c r="IF202" s="75"/>
      <c r="IG202" s="75"/>
      <c r="IH202" s="75"/>
      <c r="II202" s="75"/>
      <c r="IJ202" s="75"/>
      <c r="IK202" s="75"/>
      <c r="IL202" s="75"/>
      <c r="IM202" s="75"/>
      <c r="IN202" s="75"/>
      <c r="IO202" s="75"/>
      <c r="IP202" s="75"/>
      <c r="IQ202" s="75"/>
      <c r="IR202" s="75"/>
      <c r="IS202" s="75"/>
      <c r="IT202" s="75"/>
      <c r="IU202" s="75"/>
      <c r="IV202" s="75"/>
      <c r="IW202" s="75"/>
      <c r="IX202" s="75"/>
      <c r="IY202" s="75"/>
    </row>
    <row r="203" spans="2:259" ht="24.95" customHeight="1">
      <c r="B203" s="151">
        <f t="shared" si="59"/>
        <v>80</v>
      </c>
      <c r="C203" s="495">
        <f t="shared" si="60"/>
        <v>1.2342294958389302</v>
      </c>
      <c r="D203" s="495">
        <f t="shared" si="61"/>
        <v>0.9773665312668709</v>
      </c>
      <c r="E203" s="496">
        <f t="shared" si="62"/>
        <v>1.6289314110083217</v>
      </c>
      <c r="F203" s="140"/>
      <c r="G203" s="423">
        <f t="shared" si="63"/>
        <v>1.2251465214060455</v>
      </c>
      <c r="H203" s="158">
        <f t="shared" si="64"/>
        <v>1.2342294958389302</v>
      </c>
      <c r="I203" s="430">
        <f t="shared" si="65"/>
        <v>0.9773665312668709</v>
      </c>
      <c r="J203" s="431">
        <f t="shared" si="66"/>
        <v>0.96466405280984513</v>
      </c>
      <c r="K203" s="158">
        <f t="shared" si="67"/>
        <v>1.6289314110083217</v>
      </c>
      <c r="L203" s="424">
        <f t="shared" si="68"/>
        <v>1.6077609080188682</v>
      </c>
      <c r="N203" s="400">
        <v>80</v>
      </c>
      <c r="O203" s="159">
        <v>1.33</v>
      </c>
      <c r="P203" s="159">
        <v>1.33</v>
      </c>
      <c r="Q203" s="159">
        <v>1</v>
      </c>
      <c r="R203" s="405">
        <v>1</v>
      </c>
      <c r="S203" s="407">
        <v>2059.9422867501653</v>
      </c>
      <c r="T203" s="464">
        <v>1967.8264375000003</v>
      </c>
      <c r="U203" s="464">
        <v>2175.1527902343751</v>
      </c>
      <c r="V203" s="464">
        <v>2523.7311269091797</v>
      </c>
      <c r="W203" s="464">
        <v>1756.8840521653542</v>
      </c>
      <c r="X203" s="464">
        <v>2135.2710785472973</v>
      </c>
      <c r="Y203" s="464">
        <v>2189.6098910472974</v>
      </c>
      <c r="Z203" s="464">
        <v>1716.5229375000001</v>
      </c>
      <c r="AA203" s="464">
        <v>2083.6815040322581</v>
      </c>
      <c r="AB203" s="464">
        <v>1269.715118203125</v>
      </c>
      <c r="AC203" s="465">
        <v>1538.9985115914212</v>
      </c>
      <c r="AD203" s="407">
        <v>110.18799999999999</v>
      </c>
      <c r="AE203" s="160">
        <v>104.60450000000002</v>
      </c>
      <c r="AF203" s="160">
        <v>115.32346875</v>
      </c>
      <c r="AG203" s="160">
        <v>135.99727968750003</v>
      </c>
      <c r="AH203" s="160">
        <v>107.96275</v>
      </c>
      <c r="AI203" s="160">
        <v>131.50375</v>
      </c>
      <c r="AJ203" s="160">
        <v>123.05825</v>
      </c>
      <c r="AK203" s="160">
        <v>103.15812500000001</v>
      </c>
      <c r="AL203" s="160">
        <v>120.94687500000001</v>
      </c>
      <c r="AM203" s="160">
        <v>76.972087500000001</v>
      </c>
      <c r="AN203" s="397">
        <v>82.946374350000013</v>
      </c>
      <c r="AO203" s="400">
        <v>80</v>
      </c>
      <c r="AP203" s="159">
        <v>1.33</v>
      </c>
      <c r="AQ203" s="159">
        <v>1.33</v>
      </c>
      <c r="AR203" s="159">
        <v>1</v>
      </c>
      <c r="AS203" s="405">
        <v>1</v>
      </c>
      <c r="AT203" s="407">
        <v>2582.17469718131</v>
      </c>
      <c r="AU203" s="160">
        <v>1967.8264375000003</v>
      </c>
      <c r="AV203" s="160">
        <v>2175.1527902343751</v>
      </c>
      <c r="AW203" s="160">
        <v>2523.7311269091797</v>
      </c>
      <c r="AX203" s="160">
        <v>1756.8840521653542</v>
      </c>
      <c r="AY203" s="160">
        <v>2135.2710785472973</v>
      </c>
      <c r="AZ203" s="160">
        <v>2189.6098910472974</v>
      </c>
      <c r="BA203" s="160">
        <v>1716.5229375000001</v>
      </c>
      <c r="BB203" s="160">
        <v>2083.6815040322581</v>
      </c>
      <c r="BC203" s="160">
        <v>1269.715118203125</v>
      </c>
      <c r="BD203" s="404">
        <v>1538.9985115914212</v>
      </c>
      <c r="BE203" s="407">
        <v>140.97890275</v>
      </c>
      <c r="BF203" s="160">
        <v>104.60450000000002</v>
      </c>
      <c r="BG203" s="160">
        <v>115.32346875</v>
      </c>
      <c r="BH203" s="160">
        <v>135.99727968750003</v>
      </c>
      <c r="BI203" s="160">
        <v>107.96275</v>
      </c>
      <c r="BJ203" s="160">
        <v>131.50375</v>
      </c>
      <c r="BK203" s="160">
        <v>123.05825</v>
      </c>
      <c r="BL203" s="160">
        <v>103.15812500000001</v>
      </c>
      <c r="BM203" s="160">
        <v>120.94687500000001</v>
      </c>
      <c r="BN203" s="160">
        <v>76.972087500000001</v>
      </c>
      <c r="BO203" s="397">
        <v>82.946374350000013</v>
      </c>
      <c r="BP203" s="400">
        <v>80</v>
      </c>
      <c r="BQ203" s="159">
        <v>1</v>
      </c>
      <c r="BR203" s="159">
        <v>1</v>
      </c>
      <c r="BS203" s="159">
        <v>1</v>
      </c>
      <c r="BT203" s="405">
        <v>1</v>
      </c>
      <c r="BU203" s="407">
        <v>1164.8999999999999</v>
      </c>
      <c r="BV203" s="160">
        <v>1479.5687500000001</v>
      </c>
      <c r="BW203" s="160">
        <v>1635.4532257401315</v>
      </c>
      <c r="BX203" s="160">
        <v>1897.5422006835938</v>
      </c>
      <c r="BY203" s="160">
        <v>1320.9654527559053</v>
      </c>
      <c r="BZ203" s="160">
        <v>1605.4669763513514</v>
      </c>
      <c r="CA203" s="160">
        <v>1646.3232263513514</v>
      </c>
      <c r="CB203" s="160">
        <v>1290.6187500000001</v>
      </c>
      <c r="CC203" s="160">
        <v>1566.6778225806452</v>
      </c>
      <c r="CD203" s="160">
        <v>954.67302120535703</v>
      </c>
      <c r="CE203" s="404">
        <v>1157.1417380386624</v>
      </c>
      <c r="CF203" s="407">
        <v>63.599999999999994</v>
      </c>
      <c r="CG203" s="160">
        <v>78.650000000000006</v>
      </c>
      <c r="CH203" s="160">
        <v>86.709374999999994</v>
      </c>
      <c r="CI203" s="160">
        <v>102.25359375000001</v>
      </c>
      <c r="CJ203" s="160">
        <v>81.174999999999997</v>
      </c>
      <c r="CK203" s="160">
        <v>98.875</v>
      </c>
      <c r="CL203" s="160">
        <v>92.524999999999991</v>
      </c>
      <c r="CM203" s="160">
        <v>77.5625</v>
      </c>
      <c r="CN203" s="160">
        <v>90.9375</v>
      </c>
      <c r="CO203" s="160">
        <v>57.873750000000001</v>
      </c>
      <c r="CP203" s="397">
        <v>62.365695000000002</v>
      </c>
      <c r="CR203" s="75"/>
      <c r="CS203" s="75"/>
      <c r="CT203" s="75"/>
      <c r="CU203" s="75"/>
      <c r="CV203" s="75"/>
      <c r="CW203" s="75"/>
      <c r="CX203" s="75"/>
      <c r="CY203" s="75"/>
      <c r="CZ203" s="75"/>
      <c r="DA203" s="75"/>
      <c r="DB203" s="75"/>
      <c r="DC203" s="75"/>
      <c r="DD203" s="75"/>
      <c r="DE203" s="75"/>
      <c r="DF203" s="75"/>
      <c r="DG203" s="75"/>
      <c r="DH203" s="75"/>
      <c r="DI203" s="75"/>
      <c r="DJ203" s="75"/>
      <c r="DK203" s="75"/>
      <c r="DL203" s="75"/>
      <c r="DM203" s="75"/>
      <c r="DN203" s="75"/>
      <c r="DO203" s="75"/>
      <c r="DP203" s="75"/>
      <c r="DQ203" s="75"/>
      <c r="DR203" s="75"/>
      <c r="DS203" s="75"/>
      <c r="DT203" s="75"/>
      <c r="DU203" s="75"/>
      <c r="DV203" s="75"/>
      <c r="DW203" s="75"/>
      <c r="DX203" s="75"/>
      <c r="DY203" s="75"/>
      <c r="DZ203" s="75"/>
      <c r="EA203" s="75"/>
      <c r="EB203" s="75"/>
      <c r="EC203" s="75"/>
      <c r="ED203" s="75"/>
      <c r="EE203" s="75"/>
      <c r="EF203" s="75"/>
      <c r="EG203" s="75"/>
      <c r="EH203" s="75"/>
      <c r="EI203" s="75"/>
      <c r="EJ203" s="75"/>
      <c r="EK203" s="75"/>
      <c r="EL203" s="75"/>
      <c r="EM203" s="75"/>
      <c r="EN203" s="75"/>
      <c r="EO203" s="75"/>
      <c r="EP203" s="75"/>
      <c r="EQ203" s="75"/>
      <c r="ER203" s="75"/>
      <c r="ES203" s="75"/>
      <c r="ET203" s="75"/>
      <c r="EU203" s="75"/>
      <c r="EV203" s="75"/>
      <c r="EW203" s="75"/>
      <c r="EX203" s="75"/>
      <c r="EY203" s="75"/>
      <c r="EZ203" s="75"/>
      <c r="FA203" s="75"/>
      <c r="FB203" s="75"/>
      <c r="FC203" s="75"/>
      <c r="FD203" s="75"/>
      <c r="FE203" s="75"/>
      <c r="FF203" s="75"/>
      <c r="FG203" s="75"/>
      <c r="FH203" s="75"/>
      <c r="FI203" s="75"/>
      <c r="FJ203" s="75"/>
      <c r="FK203" s="75"/>
      <c r="FL203" s="75"/>
      <c r="FM203" s="75"/>
      <c r="FN203" s="75"/>
      <c r="FO203" s="75"/>
      <c r="FP203" s="75"/>
      <c r="FQ203" s="75"/>
      <c r="FR203" s="75"/>
      <c r="FS203" s="75"/>
      <c r="FT203" s="75"/>
      <c r="FU203" s="75"/>
      <c r="FV203" s="75"/>
      <c r="FW203" s="75"/>
      <c r="FX203" s="75"/>
      <c r="FY203" s="75"/>
      <c r="FZ203" s="75"/>
      <c r="GA203" s="75"/>
      <c r="GB203" s="75"/>
      <c r="GC203" s="75"/>
      <c r="GD203" s="75"/>
      <c r="GE203" s="75"/>
      <c r="GF203" s="75"/>
      <c r="GG203" s="75"/>
      <c r="GH203" s="75"/>
      <c r="GI203" s="75"/>
      <c r="GJ203" s="75"/>
      <c r="GK203" s="75"/>
      <c r="GL203" s="75"/>
      <c r="GM203" s="75"/>
      <c r="GN203" s="75"/>
      <c r="GO203" s="75"/>
      <c r="GP203" s="75"/>
      <c r="GQ203" s="75"/>
      <c r="GR203" s="75"/>
      <c r="GS203" s="75"/>
      <c r="GT203" s="75"/>
      <c r="GU203" s="75"/>
      <c r="GV203" s="75"/>
      <c r="GW203" s="75"/>
      <c r="GX203" s="75"/>
      <c r="GY203" s="75"/>
      <c r="GZ203" s="75"/>
      <c r="HA203" s="75"/>
      <c r="HB203" s="75"/>
      <c r="HC203" s="75"/>
      <c r="HD203" s="75"/>
      <c r="HE203" s="75"/>
      <c r="HF203" s="75"/>
      <c r="HG203" s="75"/>
      <c r="HH203" s="75"/>
      <c r="HI203" s="75"/>
      <c r="HJ203" s="75"/>
      <c r="HK203" s="75"/>
      <c r="HL203" s="75"/>
      <c r="HM203" s="75"/>
      <c r="HN203" s="75"/>
      <c r="HO203" s="75"/>
      <c r="HP203" s="75"/>
      <c r="HQ203" s="75"/>
      <c r="HR203" s="75"/>
      <c r="HS203" s="75"/>
      <c r="HT203" s="75"/>
      <c r="HU203" s="75"/>
      <c r="HV203" s="75"/>
      <c r="HW203" s="75"/>
      <c r="HX203" s="75"/>
      <c r="HY203" s="75"/>
      <c r="HZ203" s="75"/>
      <c r="IA203" s="75"/>
      <c r="IB203" s="75"/>
      <c r="IC203" s="75"/>
      <c r="ID203" s="75"/>
      <c r="IE203" s="75"/>
      <c r="IF203" s="75"/>
      <c r="IG203" s="75"/>
      <c r="IH203" s="75"/>
      <c r="II203" s="75"/>
      <c r="IJ203" s="75"/>
      <c r="IK203" s="75"/>
      <c r="IL203" s="75"/>
      <c r="IM203" s="75"/>
      <c r="IN203" s="75"/>
      <c r="IO203" s="75"/>
      <c r="IP203" s="75"/>
      <c r="IQ203" s="75"/>
      <c r="IR203" s="75"/>
      <c r="IS203" s="75"/>
      <c r="IT203" s="75"/>
      <c r="IU203" s="75"/>
      <c r="IV203" s="75"/>
      <c r="IW203" s="75"/>
      <c r="IX203" s="75"/>
      <c r="IY203" s="75"/>
    </row>
    <row r="204" spans="2:259" ht="24.95" customHeight="1">
      <c r="B204" s="151">
        <f t="shared" si="59"/>
        <v>100</v>
      </c>
      <c r="C204" s="495">
        <f t="shared" si="60"/>
        <v>1.244713317943418</v>
      </c>
      <c r="D204" s="495">
        <f t="shared" si="61"/>
        <v>1.0362024346082903</v>
      </c>
      <c r="E204" s="496">
        <f t="shared" si="62"/>
        <v>1.7269902688768934</v>
      </c>
      <c r="F204" s="140"/>
      <c r="G204" s="423">
        <f t="shared" si="63"/>
        <v>1.2388171160128094</v>
      </c>
      <c r="H204" s="158">
        <f t="shared" si="64"/>
        <v>1.244713317943418</v>
      </c>
      <c r="I204" s="430">
        <f t="shared" si="65"/>
        <v>1.0362024346082903</v>
      </c>
      <c r="J204" s="431">
        <f t="shared" si="66"/>
        <v>1.0220933272082848</v>
      </c>
      <c r="K204" s="158">
        <f t="shared" si="67"/>
        <v>1.7269902688768934</v>
      </c>
      <c r="L204" s="424">
        <f t="shared" si="68"/>
        <v>1.7034754136029411</v>
      </c>
      <c r="N204" s="400">
        <v>100</v>
      </c>
      <c r="O204" s="159">
        <v>1.33</v>
      </c>
      <c r="P204" s="159">
        <v>1.33</v>
      </c>
      <c r="Q204" s="159">
        <v>1</v>
      </c>
      <c r="R204" s="405">
        <v>1</v>
      </c>
      <c r="S204" s="407">
        <v>2825.5077515341263</v>
      </c>
      <c r="T204" s="160">
        <v>2551.5451499999999</v>
      </c>
      <c r="U204" s="160">
        <v>2806.4164821874997</v>
      </c>
      <c r="V204" s="160">
        <v>3500.2873640273442</v>
      </c>
      <c r="W204" s="160">
        <v>2583.8872417322837</v>
      </c>
      <c r="X204" s="160">
        <v>3134.2468281249999</v>
      </c>
      <c r="Y204" s="160">
        <v>2969.0271303225809</v>
      </c>
      <c r="Z204" s="160">
        <v>2588.8450000000003</v>
      </c>
      <c r="AA204" s="160">
        <v>2974.5450000000001</v>
      </c>
      <c r="AB204" s="160">
        <v>1822.5101945625001</v>
      </c>
      <c r="AC204" s="404">
        <v>2057.6695340731371</v>
      </c>
      <c r="AD204" s="407">
        <v>118.8224</v>
      </c>
      <c r="AE204" s="160">
        <v>107.0916</v>
      </c>
      <c r="AF204" s="160">
        <v>117.528775</v>
      </c>
      <c r="AG204" s="160">
        <v>147.89982375</v>
      </c>
      <c r="AH204" s="160">
        <v>125.67170000000002</v>
      </c>
      <c r="AI204" s="160">
        <v>144.571</v>
      </c>
      <c r="AJ204" s="160">
        <v>146.83200000000002</v>
      </c>
      <c r="AK204" s="160">
        <v>113.31600000000002</v>
      </c>
      <c r="AL204" s="160">
        <v>129.47550000000001</v>
      </c>
      <c r="AM204" s="160">
        <v>83.921670000000006</v>
      </c>
      <c r="AN204" s="397">
        <v>85.285659480000007</v>
      </c>
      <c r="AO204" s="400">
        <v>100</v>
      </c>
      <c r="AP204" s="159">
        <v>1.33</v>
      </c>
      <c r="AQ204" s="159">
        <v>1.33</v>
      </c>
      <c r="AR204" s="159">
        <v>1</v>
      </c>
      <c r="AS204" s="405">
        <v>1</v>
      </c>
      <c r="AT204" s="407">
        <v>3377.9956957450481</v>
      </c>
      <c r="AU204" s="160">
        <v>2551.5451499999999</v>
      </c>
      <c r="AV204" s="160">
        <v>2806.4164821874997</v>
      </c>
      <c r="AW204" s="160">
        <v>3500.2873640273442</v>
      </c>
      <c r="AX204" s="160">
        <v>2583.8872417322837</v>
      </c>
      <c r="AY204" s="160">
        <v>3134.2468281249999</v>
      </c>
      <c r="AZ204" s="160">
        <v>2969.0271303225809</v>
      </c>
      <c r="BA204" s="160">
        <v>2588.8450000000003</v>
      </c>
      <c r="BB204" s="160">
        <v>2974.5450000000001</v>
      </c>
      <c r="BC204" s="160">
        <v>1822.5101945625001</v>
      </c>
      <c r="BD204" s="404">
        <v>2057.6695340731371</v>
      </c>
      <c r="BE204" s="407">
        <v>144.70285620000001</v>
      </c>
      <c r="BF204" s="160">
        <v>107.0916</v>
      </c>
      <c r="BG204" s="160">
        <v>117.528775</v>
      </c>
      <c r="BH204" s="160">
        <v>147.89982375</v>
      </c>
      <c r="BI204" s="160">
        <v>125.67170000000002</v>
      </c>
      <c r="BJ204" s="160">
        <v>144.571</v>
      </c>
      <c r="BK204" s="160">
        <v>146.83200000000002</v>
      </c>
      <c r="BL204" s="160">
        <v>113.31600000000002</v>
      </c>
      <c r="BM204" s="160">
        <v>129.47550000000001</v>
      </c>
      <c r="BN204" s="160">
        <v>83.921670000000006</v>
      </c>
      <c r="BO204" s="397">
        <v>85.285659480000007</v>
      </c>
      <c r="BP204" s="400">
        <v>100</v>
      </c>
      <c r="BQ204" s="159">
        <v>1</v>
      </c>
      <c r="BR204" s="159">
        <v>1</v>
      </c>
      <c r="BS204" s="159">
        <v>1</v>
      </c>
      <c r="BT204" s="405">
        <v>1</v>
      </c>
      <c r="BU204" s="407">
        <v>1523.9199999999998</v>
      </c>
      <c r="BV204" s="160">
        <v>1918.4549999999999</v>
      </c>
      <c r="BW204" s="160">
        <v>2110.087580592105</v>
      </c>
      <c r="BX204" s="160">
        <v>2631.7950105468753</v>
      </c>
      <c r="BY204" s="160">
        <v>1942.7723622047245</v>
      </c>
      <c r="BZ204" s="160">
        <v>2356.5765624999999</v>
      </c>
      <c r="CA204" s="160">
        <v>2232.3512258064516</v>
      </c>
      <c r="CB204" s="160">
        <v>1946.5</v>
      </c>
      <c r="CC204" s="160">
        <v>2236.5</v>
      </c>
      <c r="CD204" s="160">
        <v>1370.3084169642857</v>
      </c>
      <c r="CE204" s="404">
        <v>1547.11995043093</v>
      </c>
      <c r="CF204" s="407">
        <v>65.28</v>
      </c>
      <c r="CG204" s="160">
        <v>80.52</v>
      </c>
      <c r="CH204" s="160">
        <v>88.367499999999993</v>
      </c>
      <c r="CI204" s="160">
        <v>111.20287499999999</v>
      </c>
      <c r="CJ204" s="160">
        <v>94.490000000000009</v>
      </c>
      <c r="CK204" s="160">
        <v>108.69999999999999</v>
      </c>
      <c r="CL204" s="160">
        <v>110.4</v>
      </c>
      <c r="CM204" s="160">
        <v>85.2</v>
      </c>
      <c r="CN204" s="160">
        <v>97.35</v>
      </c>
      <c r="CO204" s="160">
        <v>63.098999999999997</v>
      </c>
      <c r="CP204" s="397">
        <v>64.124555999999998</v>
      </c>
      <c r="CR204" s="75"/>
      <c r="CS204" s="75"/>
      <c r="CT204" s="75"/>
      <c r="CU204" s="75"/>
      <c r="CV204" s="75"/>
      <c r="CW204" s="75"/>
      <c r="CX204" s="75"/>
      <c r="CY204" s="75"/>
      <c r="CZ204" s="75"/>
      <c r="DA204" s="75"/>
      <c r="DB204" s="75"/>
      <c r="DC204" s="75"/>
      <c r="DD204" s="75"/>
      <c r="DE204" s="75"/>
      <c r="DF204" s="75"/>
      <c r="DG204" s="75"/>
      <c r="DH204" s="75"/>
      <c r="DI204" s="75"/>
      <c r="DJ204" s="75"/>
      <c r="DK204" s="75"/>
      <c r="DL204" s="75"/>
      <c r="DM204" s="75"/>
      <c r="DN204" s="75"/>
      <c r="DO204" s="75"/>
      <c r="DP204" s="75"/>
      <c r="DQ204" s="75"/>
      <c r="DR204" s="75"/>
      <c r="DS204" s="75"/>
      <c r="DT204" s="75"/>
      <c r="DU204" s="75"/>
      <c r="DV204" s="75"/>
      <c r="DW204" s="75"/>
      <c r="DX204" s="75"/>
      <c r="DY204" s="75"/>
      <c r="DZ204" s="75"/>
      <c r="EA204" s="75"/>
      <c r="EB204" s="75"/>
      <c r="EC204" s="75"/>
      <c r="ED204" s="75"/>
      <c r="EE204" s="75"/>
      <c r="EF204" s="75"/>
      <c r="EG204" s="75"/>
      <c r="EH204" s="75"/>
      <c r="EI204" s="75"/>
      <c r="EJ204" s="75"/>
      <c r="EK204" s="75"/>
      <c r="EL204" s="75"/>
      <c r="EM204" s="75"/>
      <c r="EN204" s="75"/>
      <c r="EO204" s="75"/>
      <c r="EP204" s="75"/>
      <c r="EQ204" s="75"/>
      <c r="ER204" s="75"/>
      <c r="ES204" s="75"/>
      <c r="ET204" s="75"/>
      <c r="EU204" s="75"/>
      <c r="EV204" s="75"/>
      <c r="EW204" s="75"/>
      <c r="EX204" s="75"/>
      <c r="EY204" s="75"/>
      <c r="EZ204" s="75"/>
      <c r="FA204" s="75"/>
      <c r="FB204" s="75"/>
      <c r="FC204" s="75"/>
      <c r="FD204" s="75"/>
      <c r="FE204" s="75"/>
      <c r="FF204" s="75"/>
      <c r="FG204" s="75"/>
      <c r="FH204" s="75"/>
      <c r="FI204" s="75"/>
      <c r="FJ204" s="75"/>
      <c r="FK204" s="75"/>
      <c r="FL204" s="75"/>
      <c r="FM204" s="75"/>
      <c r="FN204" s="75"/>
      <c r="FO204" s="75"/>
      <c r="FP204" s="75"/>
      <c r="FQ204" s="75"/>
      <c r="FR204" s="75"/>
      <c r="FS204" s="75"/>
      <c r="FT204" s="75"/>
      <c r="FU204" s="75"/>
      <c r="FV204" s="75"/>
      <c r="FW204" s="75"/>
      <c r="FX204" s="75"/>
      <c r="FY204" s="75"/>
      <c r="FZ204" s="75"/>
      <c r="GA204" s="75"/>
      <c r="GB204" s="75"/>
      <c r="GC204" s="75"/>
      <c r="GD204" s="75"/>
      <c r="GE204" s="75"/>
      <c r="GF204" s="75"/>
      <c r="GG204" s="75"/>
      <c r="GH204" s="75"/>
      <c r="GI204" s="75"/>
      <c r="GJ204" s="75"/>
      <c r="GK204" s="75"/>
      <c r="GL204" s="75"/>
      <c r="GM204" s="75"/>
      <c r="GN204" s="75"/>
      <c r="GO204" s="75"/>
      <c r="GP204" s="75"/>
      <c r="GQ204" s="75"/>
      <c r="GR204" s="75"/>
      <c r="GS204" s="75"/>
      <c r="GT204" s="75"/>
      <c r="GU204" s="75"/>
      <c r="GV204" s="75"/>
      <c r="GW204" s="75"/>
      <c r="GX204" s="75"/>
      <c r="GY204" s="75"/>
      <c r="GZ204" s="75"/>
      <c r="HA204" s="75"/>
      <c r="HB204" s="75"/>
      <c r="HC204" s="75"/>
      <c r="HD204" s="75"/>
      <c r="HE204" s="75"/>
      <c r="HF204" s="75"/>
      <c r="HG204" s="75"/>
      <c r="HH204" s="75"/>
      <c r="HI204" s="75"/>
      <c r="HJ204" s="75"/>
      <c r="HK204" s="75"/>
      <c r="HL204" s="75"/>
      <c r="HM204" s="75"/>
      <c r="HN204" s="75"/>
      <c r="HO204" s="75"/>
      <c r="HP204" s="75"/>
      <c r="HQ204" s="75"/>
      <c r="HR204" s="75"/>
      <c r="HS204" s="75"/>
      <c r="HT204" s="75"/>
      <c r="HU204" s="75"/>
      <c r="HV204" s="75"/>
      <c r="HW204" s="75"/>
      <c r="HX204" s="75"/>
      <c r="HY204" s="75"/>
      <c r="HZ204" s="75"/>
      <c r="IA204" s="75"/>
      <c r="IB204" s="75"/>
      <c r="IC204" s="75"/>
      <c r="ID204" s="75"/>
      <c r="IE204" s="75"/>
      <c r="IF204" s="75"/>
      <c r="IG204" s="75"/>
      <c r="IH204" s="75"/>
      <c r="II204" s="75"/>
      <c r="IJ204" s="75"/>
      <c r="IK204" s="75"/>
      <c r="IL204" s="75"/>
      <c r="IM204" s="75"/>
      <c r="IN204" s="75"/>
      <c r="IO204" s="75"/>
      <c r="IP204" s="75"/>
      <c r="IQ204" s="75"/>
      <c r="IR204" s="75"/>
      <c r="IS204" s="75"/>
      <c r="IT204" s="75"/>
      <c r="IU204" s="75"/>
      <c r="IV204" s="75"/>
      <c r="IW204" s="75"/>
      <c r="IX204" s="75"/>
      <c r="IY204" s="75"/>
    </row>
    <row r="205" spans="2:259" ht="24.95" customHeight="1">
      <c r="B205" s="151">
        <f t="shared" si="59"/>
        <v>150</v>
      </c>
      <c r="C205" s="495">
        <f t="shared" si="60"/>
        <v>1.3246440292904196</v>
      </c>
      <c r="D205" s="495">
        <f t="shared" si="61"/>
        <v>1.2196188310521934</v>
      </c>
      <c r="E205" s="496">
        <f t="shared" si="62"/>
        <v>1.8546846846846847</v>
      </c>
      <c r="F205" s="140"/>
      <c r="G205" s="423">
        <f t="shared" si="63"/>
        <v>1.2137193313635575</v>
      </c>
      <c r="H205" s="158">
        <f t="shared" si="64"/>
        <v>1.3246440292904196</v>
      </c>
      <c r="I205" s="430">
        <f t="shared" si="65"/>
        <v>1.1348022585086561</v>
      </c>
      <c r="J205" s="431">
        <f t="shared" si="66"/>
        <v>1.2196188310521934</v>
      </c>
      <c r="K205" s="158">
        <f t="shared" si="67"/>
        <v>1.8512893947939633</v>
      </c>
      <c r="L205" s="424">
        <f t="shared" si="68"/>
        <v>1.8546846846846847</v>
      </c>
      <c r="N205" s="400">
        <v>150</v>
      </c>
      <c r="O205" s="159">
        <v>1.33</v>
      </c>
      <c r="P205" s="159">
        <v>1.33</v>
      </c>
      <c r="Q205" s="159">
        <v>1</v>
      </c>
      <c r="R205" s="405">
        <v>1</v>
      </c>
      <c r="S205" s="407">
        <v>5020.9152213689486</v>
      </c>
      <c r="T205" s="160">
        <v>4012.5701000000004</v>
      </c>
      <c r="U205" s="160">
        <v>4385.143071458333</v>
      </c>
      <c r="V205" s="160">
        <v>5942.8373468515629</v>
      </c>
      <c r="W205" s="160">
        <v>5141.2191149176952</v>
      </c>
      <c r="X205" s="160">
        <v>5761.6278854166658</v>
      </c>
      <c r="Y205" s="160">
        <v>6093.9818653130287</v>
      </c>
      <c r="Z205" s="160">
        <v>5029.0297928571435</v>
      </c>
      <c r="AA205" s="160">
        <v>5414.7297928571434</v>
      </c>
      <c r="AB205" s="160">
        <v>3211.2702963749998</v>
      </c>
      <c r="AC205" s="404">
        <v>3354.8463973820917</v>
      </c>
      <c r="AD205" s="407">
        <v>137.80160000000001</v>
      </c>
      <c r="AE205" s="160">
        <v>124.67198333333336</v>
      </c>
      <c r="AF205" s="160">
        <v>120.46918333333333</v>
      </c>
      <c r="AG205" s="160">
        <v>163.76988250000002</v>
      </c>
      <c r="AH205" s="160">
        <v>150.28113333333334</v>
      </c>
      <c r="AI205" s="160">
        <v>161.99400000000003</v>
      </c>
      <c r="AJ205" s="160">
        <v>182.53806666666668</v>
      </c>
      <c r="AK205" s="160">
        <v>140.714</v>
      </c>
      <c r="AL205" s="160">
        <v>140.84700000000001</v>
      </c>
      <c r="AM205" s="160">
        <v>93.187780000000004</v>
      </c>
      <c r="AN205" s="397">
        <v>88.404706320000003</v>
      </c>
      <c r="AO205" s="400">
        <v>150</v>
      </c>
      <c r="AP205" s="159">
        <v>1.33</v>
      </c>
      <c r="AQ205" s="159">
        <v>1.33</v>
      </c>
      <c r="AR205" s="159">
        <v>1</v>
      </c>
      <c r="AS205" s="405">
        <v>1</v>
      </c>
      <c r="AT205" s="407">
        <v>5370.0826021633657</v>
      </c>
      <c r="AU205" s="160">
        <v>4012.5701000000004</v>
      </c>
      <c r="AV205" s="160">
        <v>4385.143071458333</v>
      </c>
      <c r="AW205" s="160">
        <v>5942.8373468515629</v>
      </c>
      <c r="AX205" s="160">
        <v>5141.2191149176952</v>
      </c>
      <c r="AY205" s="160">
        <v>5761.6278854166658</v>
      </c>
      <c r="AZ205" s="160">
        <v>6093.9818653130287</v>
      </c>
      <c r="BA205" s="160">
        <v>5029.0297928571435</v>
      </c>
      <c r="BB205" s="160">
        <v>5414.7297928571434</v>
      </c>
      <c r="BC205" s="160">
        <v>3211.2702963749998</v>
      </c>
      <c r="BD205" s="404">
        <v>3354.8463973820917</v>
      </c>
      <c r="BE205" s="407">
        <v>149.66812746666668</v>
      </c>
      <c r="BF205" s="160">
        <v>124.67198333333336</v>
      </c>
      <c r="BG205" s="160">
        <v>120.46918333333333</v>
      </c>
      <c r="BH205" s="160">
        <v>163.76988250000002</v>
      </c>
      <c r="BI205" s="160">
        <v>150.28113333333334</v>
      </c>
      <c r="BJ205" s="160">
        <v>161.99400000000003</v>
      </c>
      <c r="BK205" s="160">
        <v>182.53806666666668</v>
      </c>
      <c r="BL205" s="160">
        <v>140.714</v>
      </c>
      <c r="BM205" s="160">
        <v>140.84700000000001</v>
      </c>
      <c r="BN205" s="160">
        <v>93.187780000000004</v>
      </c>
      <c r="BO205" s="397">
        <v>88.404706320000003</v>
      </c>
      <c r="BP205" s="400">
        <v>150</v>
      </c>
      <c r="BQ205" s="159">
        <v>1</v>
      </c>
      <c r="BR205" s="159">
        <v>1</v>
      </c>
      <c r="BS205" s="159">
        <v>1</v>
      </c>
      <c r="BT205" s="405">
        <v>1</v>
      </c>
      <c r="BU205" s="407">
        <v>2475</v>
      </c>
      <c r="BV205" s="160">
        <v>3016.9700000000003</v>
      </c>
      <c r="BW205" s="160">
        <v>3297.1000537280697</v>
      </c>
      <c r="BX205" s="160">
        <v>4468.2987570312498</v>
      </c>
      <c r="BY205" s="160">
        <v>3865.5782818930038</v>
      </c>
      <c r="BZ205" s="160">
        <v>4332.0510416666657</v>
      </c>
      <c r="CA205" s="160">
        <v>4581.9412521150589</v>
      </c>
      <c r="CB205" s="160">
        <v>3781.2254081632655</v>
      </c>
      <c r="CC205" s="160">
        <v>4071.2254081632655</v>
      </c>
      <c r="CD205" s="160">
        <v>2414.4889446428569</v>
      </c>
      <c r="CE205" s="404">
        <v>2522.4409002872867</v>
      </c>
      <c r="CF205" s="407">
        <v>74</v>
      </c>
      <c r="CG205" s="160">
        <v>93.738333333333344</v>
      </c>
      <c r="CH205" s="160">
        <v>90.578333333333333</v>
      </c>
      <c r="CI205" s="160">
        <v>123.13525000000001</v>
      </c>
      <c r="CJ205" s="160">
        <v>112.99333333333334</v>
      </c>
      <c r="CK205" s="160">
        <v>121.80000000000001</v>
      </c>
      <c r="CL205" s="160">
        <v>137.24666666666667</v>
      </c>
      <c r="CM205" s="160">
        <v>105.8</v>
      </c>
      <c r="CN205" s="160">
        <v>105.9</v>
      </c>
      <c r="CO205" s="160">
        <v>70.066000000000003</v>
      </c>
      <c r="CP205" s="397">
        <v>66.469703999999993</v>
      </c>
      <c r="CR205" s="75"/>
      <c r="CS205" s="75"/>
      <c r="CT205" s="75"/>
      <c r="CU205" s="75"/>
      <c r="CV205" s="75"/>
      <c r="CW205" s="75"/>
      <c r="CX205" s="75"/>
      <c r="CY205" s="75"/>
      <c r="CZ205" s="75"/>
      <c r="DA205" s="75"/>
      <c r="DB205" s="75"/>
      <c r="DC205" s="75"/>
      <c r="DD205" s="75"/>
      <c r="DE205" s="75"/>
      <c r="DF205" s="75"/>
      <c r="DG205" s="75"/>
      <c r="DH205" s="75"/>
      <c r="DI205" s="75"/>
      <c r="DJ205" s="75"/>
      <c r="DK205" s="75"/>
      <c r="DL205" s="75"/>
      <c r="DM205" s="75"/>
      <c r="DN205" s="75"/>
      <c r="DO205" s="75"/>
      <c r="DP205" s="75"/>
      <c r="DQ205" s="75"/>
      <c r="DR205" s="75"/>
      <c r="DS205" s="75"/>
      <c r="DT205" s="75"/>
      <c r="DU205" s="75"/>
      <c r="DV205" s="75"/>
      <c r="DW205" s="75"/>
      <c r="DX205" s="75"/>
      <c r="DY205" s="75"/>
      <c r="DZ205" s="75"/>
      <c r="EA205" s="75"/>
      <c r="EB205" s="75"/>
      <c r="EC205" s="75"/>
      <c r="ED205" s="75"/>
      <c r="EE205" s="75"/>
      <c r="EF205" s="75"/>
      <c r="EG205" s="75"/>
      <c r="EH205" s="75"/>
      <c r="EI205" s="75"/>
      <c r="EJ205" s="75"/>
      <c r="EK205" s="75"/>
      <c r="EL205" s="75"/>
      <c r="EM205" s="75"/>
      <c r="EN205" s="75"/>
      <c r="EO205" s="75"/>
      <c r="EP205" s="75"/>
      <c r="EQ205" s="75"/>
      <c r="ER205" s="75"/>
      <c r="ES205" s="75"/>
      <c r="ET205" s="75"/>
      <c r="EU205" s="75"/>
      <c r="EV205" s="75"/>
      <c r="EW205" s="75"/>
      <c r="EX205" s="75"/>
      <c r="EY205" s="75"/>
      <c r="EZ205" s="75"/>
      <c r="FA205" s="75"/>
      <c r="FB205" s="75"/>
      <c r="FC205" s="75"/>
      <c r="FD205" s="75"/>
      <c r="FE205" s="75"/>
      <c r="FF205" s="75"/>
      <c r="FG205" s="75"/>
      <c r="FH205" s="75"/>
      <c r="FI205" s="75"/>
      <c r="FJ205" s="75"/>
      <c r="FK205" s="75"/>
      <c r="FL205" s="75"/>
      <c r="FM205" s="75"/>
      <c r="FN205" s="75"/>
      <c r="FO205" s="75"/>
      <c r="FP205" s="75"/>
      <c r="FQ205" s="75"/>
      <c r="FR205" s="75"/>
      <c r="FS205" s="75"/>
      <c r="FT205" s="75"/>
      <c r="FU205" s="75"/>
      <c r="FV205" s="75"/>
      <c r="FW205" s="75"/>
      <c r="FX205" s="75"/>
      <c r="FY205" s="75"/>
      <c r="FZ205" s="75"/>
      <c r="GA205" s="75"/>
      <c r="GB205" s="75"/>
      <c r="GC205" s="75"/>
      <c r="GD205" s="75"/>
      <c r="GE205" s="75"/>
      <c r="GF205" s="75"/>
      <c r="GG205" s="75"/>
      <c r="GH205" s="75"/>
      <c r="GI205" s="75"/>
      <c r="GJ205" s="75"/>
      <c r="GK205" s="75"/>
      <c r="GL205" s="75"/>
      <c r="GM205" s="75"/>
      <c r="GN205" s="75"/>
      <c r="GO205" s="75"/>
      <c r="GP205" s="75"/>
      <c r="GQ205" s="75"/>
      <c r="GR205" s="75"/>
      <c r="GS205" s="75"/>
      <c r="GT205" s="75"/>
      <c r="GU205" s="75"/>
      <c r="GV205" s="75"/>
      <c r="GW205" s="75"/>
      <c r="GX205" s="75"/>
      <c r="GY205" s="75"/>
      <c r="GZ205" s="75"/>
      <c r="HA205" s="75"/>
      <c r="HB205" s="75"/>
      <c r="HC205" s="75"/>
      <c r="HD205" s="75"/>
      <c r="HE205" s="75"/>
      <c r="HF205" s="75"/>
      <c r="HG205" s="75"/>
      <c r="HH205" s="75"/>
      <c r="HI205" s="75"/>
      <c r="HJ205" s="75"/>
      <c r="HK205" s="75"/>
      <c r="HL205" s="75"/>
      <c r="HM205" s="75"/>
      <c r="HN205" s="75"/>
      <c r="HO205" s="75"/>
      <c r="HP205" s="75"/>
      <c r="HQ205" s="75"/>
      <c r="HR205" s="75"/>
      <c r="HS205" s="75"/>
      <c r="HT205" s="75"/>
      <c r="HU205" s="75"/>
      <c r="HV205" s="75"/>
      <c r="HW205" s="75"/>
      <c r="HX205" s="75"/>
      <c r="HY205" s="75"/>
      <c r="HZ205" s="75"/>
      <c r="IA205" s="75"/>
      <c r="IB205" s="75"/>
      <c r="IC205" s="75"/>
      <c r="ID205" s="75"/>
      <c r="IE205" s="75"/>
      <c r="IF205" s="75"/>
      <c r="IG205" s="75"/>
      <c r="IH205" s="75"/>
      <c r="II205" s="75"/>
      <c r="IJ205" s="75"/>
      <c r="IK205" s="75"/>
      <c r="IL205" s="75"/>
      <c r="IM205" s="75"/>
      <c r="IN205" s="75"/>
      <c r="IO205" s="75"/>
      <c r="IP205" s="75"/>
      <c r="IQ205" s="75"/>
      <c r="IR205" s="75"/>
      <c r="IS205" s="75"/>
      <c r="IT205" s="75"/>
      <c r="IU205" s="75"/>
      <c r="IV205" s="75"/>
      <c r="IW205" s="75"/>
      <c r="IX205" s="75"/>
      <c r="IY205" s="75"/>
    </row>
    <row r="206" spans="2:259" ht="24.95" customHeight="1">
      <c r="B206" s="151">
        <f t="shared" si="59"/>
        <v>200</v>
      </c>
      <c r="C206" s="495">
        <f t="shared" si="60"/>
        <v>1.3033967797273769</v>
      </c>
      <c r="D206" s="495">
        <f t="shared" si="61"/>
        <v>1.3302992760343244</v>
      </c>
      <c r="E206" s="496">
        <f t="shared" si="62"/>
        <v>1.7155075461186085</v>
      </c>
      <c r="F206" s="140"/>
      <c r="G206" s="423">
        <f t="shared" si="63"/>
        <v>1.2281033301204973</v>
      </c>
      <c r="H206" s="158">
        <f t="shared" si="64"/>
        <v>1.3033967797273769</v>
      </c>
      <c r="I206" s="430">
        <f t="shared" si="65"/>
        <v>1.270389498156588</v>
      </c>
      <c r="J206" s="431">
        <f t="shared" si="66"/>
        <v>1.3302992760343244</v>
      </c>
      <c r="K206" s="158">
        <f t="shared" si="67"/>
        <v>1.7155075461186085</v>
      </c>
      <c r="L206" s="424">
        <f t="shared" si="68"/>
        <v>1.6909444444444444</v>
      </c>
      <c r="N206" s="400">
        <v>200</v>
      </c>
      <c r="O206" s="159">
        <v>1.33</v>
      </c>
      <c r="P206" s="159">
        <v>1.33</v>
      </c>
      <c r="Q206" s="159">
        <v>1</v>
      </c>
      <c r="R206" s="405">
        <v>1</v>
      </c>
      <c r="S206" s="407">
        <v>7617.1625135703562</v>
      </c>
      <c r="T206" s="160">
        <v>5474.5825750000004</v>
      </c>
      <c r="U206" s="160">
        <v>5964.1938660937494</v>
      </c>
      <c r="V206" s="160">
        <v>8386.0498382636706</v>
      </c>
      <c r="W206" s="160">
        <v>7827.7930861882714</v>
      </c>
      <c r="X206" s="160">
        <v>8405.3184140624999</v>
      </c>
      <c r="Y206" s="160">
        <v>9354.6626489847731</v>
      </c>
      <c r="Z206" s="160">
        <v>7472.8298446428562</v>
      </c>
      <c r="AA206" s="160">
        <v>7858.5298446428569</v>
      </c>
      <c r="AB206" s="160">
        <v>4603.9003472812492</v>
      </c>
      <c r="AC206" s="404">
        <v>4652.3085790365685</v>
      </c>
      <c r="AD206" s="407">
        <v>155.2912</v>
      </c>
      <c r="AE206" s="160">
        <v>146.03898750000002</v>
      </c>
      <c r="AF206" s="160">
        <v>121.93938750000001</v>
      </c>
      <c r="AG206" s="160">
        <v>171.70491187500002</v>
      </c>
      <c r="AH206" s="160">
        <v>166.57585</v>
      </c>
      <c r="AI206" s="160">
        <v>173.89750000000001</v>
      </c>
      <c r="AJ206" s="160">
        <v>202.40605000000002</v>
      </c>
      <c r="AK206" s="160">
        <v>154.41300000000001</v>
      </c>
      <c r="AL206" s="160">
        <v>154.41300000000001</v>
      </c>
      <c r="AM206" s="160">
        <v>97.820835000000002</v>
      </c>
      <c r="AN206" s="397">
        <v>89.964229739999993</v>
      </c>
      <c r="AO206" s="400">
        <v>200</v>
      </c>
      <c r="AP206" s="159">
        <v>1.33</v>
      </c>
      <c r="AQ206" s="159">
        <v>1.33</v>
      </c>
      <c r="AR206" s="159">
        <v>1</v>
      </c>
      <c r="AS206" s="405">
        <v>1</v>
      </c>
      <c r="AT206" s="407">
        <v>7363.6177428725241</v>
      </c>
      <c r="AU206" s="160">
        <v>5474.5825750000004</v>
      </c>
      <c r="AV206" s="160">
        <v>5964.1938660937494</v>
      </c>
      <c r="AW206" s="160">
        <v>8386.0498382636706</v>
      </c>
      <c r="AX206" s="160">
        <v>7827.7930861882714</v>
      </c>
      <c r="AY206" s="160">
        <v>8405.3184140624999</v>
      </c>
      <c r="AZ206" s="160">
        <v>9354.6626489847731</v>
      </c>
      <c r="BA206" s="160">
        <v>7472.8298446428562</v>
      </c>
      <c r="BB206" s="160">
        <v>7858.5298446428569</v>
      </c>
      <c r="BC206" s="160">
        <v>4603.9003472812492</v>
      </c>
      <c r="BD206" s="404">
        <v>4652.3085790365685</v>
      </c>
      <c r="BE206" s="407">
        <v>152.15076310000001</v>
      </c>
      <c r="BF206" s="160">
        <v>146.03898750000002</v>
      </c>
      <c r="BG206" s="160">
        <v>121.93938750000001</v>
      </c>
      <c r="BH206" s="160">
        <v>171.70491187500002</v>
      </c>
      <c r="BI206" s="160">
        <v>166.57585</v>
      </c>
      <c r="BJ206" s="160">
        <v>173.89750000000001</v>
      </c>
      <c r="BK206" s="160">
        <v>202.40605000000002</v>
      </c>
      <c r="BL206" s="160">
        <v>154.41300000000001</v>
      </c>
      <c r="BM206" s="160">
        <v>154.41300000000001</v>
      </c>
      <c r="BN206" s="160">
        <v>97.820835000000002</v>
      </c>
      <c r="BO206" s="397">
        <v>89.964229739999993</v>
      </c>
      <c r="BP206" s="400">
        <v>200</v>
      </c>
      <c r="BQ206" s="159">
        <v>1</v>
      </c>
      <c r="BR206" s="159">
        <v>1</v>
      </c>
      <c r="BS206" s="159">
        <v>1</v>
      </c>
      <c r="BT206" s="405">
        <v>1</v>
      </c>
      <c r="BU206" s="407">
        <v>4100</v>
      </c>
      <c r="BV206" s="160">
        <v>4116.2275</v>
      </c>
      <c r="BW206" s="160">
        <v>4484.356290296053</v>
      </c>
      <c r="BX206" s="160">
        <v>6305.3006302734366</v>
      </c>
      <c r="BY206" s="160">
        <v>5885.5587114197524</v>
      </c>
      <c r="BZ206" s="160">
        <v>6319.7882812500002</v>
      </c>
      <c r="CA206" s="160">
        <v>7033.5809390862951</v>
      </c>
      <c r="CB206" s="160">
        <v>5618.6690561224495</v>
      </c>
      <c r="CC206" s="160">
        <v>5908.6690561224495</v>
      </c>
      <c r="CD206" s="160">
        <v>3461.5792084821423</v>
      </c>
      <c r="CE206" s="404">
        <v>3497.9763752154649</v>
      </c>
      <c r="CF206" s="407">
        <v>90</v>
      </c>
      <c r="CG206" s="160">
        <v>109.80375000000001</v>
      </c>
      <c r="CH206" s="160">
        <v>91.683750000000003</v>
      </c>
      <c r="CI206" s="160">
        <v>129.1014375</v>
      </c>
      <c r="CJ206" s="160">
        <v>125.24499999999999</v>
      </c>
      <c r="CK206" s="160">
        <v>130.75</v>
      </c>
      <c r="CL206" s="160">
        <v>152.185</v>
      </c>
      <c r="CM206" s="160">
        <v>116.1</v>
      </c>
      <c r="CN206" s="160">
        <v>116.10000000000001</v>
      </c>
      <c r="CO206" s="160">
        <v>73.549499999999995</v>
      </c>
      <c r="CP206" s="397">
        <v>67.64227799999999</v>
      </c>
      <c r="CR206" s="75"/>
      <c r="CS206" s="75"/>
      <c r="CT206" s="75"/>
      <c r="CU206" s="75"/>
      <c r="CV206" s="75"/>
      <c r="CW206" s="75"/>
      <c r="CX206" s="75"/>
      <c r="CY206" s="75"/>
      <c r="CZ206" s="75"/>
      <c r="DA206" s="75"/>
      <c r="DB206" s="75"/>
      <c r="DC206" s="75"/>
      <c r="DD206" s="75"/>
      <c r="DE206" s="75"/>
      <c r="DF206" s="75"/>
      <c r="DG206" s="75"/>
      <c r="DH206" s="75"/>
      <c r="DI206" s="75"/>
      <c r="DJ206" s="75"/>
      <c r="DK206" s="75"/>
      <c r="DL206" s="75"/>
      <c r="DM206" s="75"/>
      <c r="DN206" s="75"/>
      <c r="DO206" s="75"/>
      <c r="DP206" s="75"/>
      <c r="DQ206" s="75"/>
      <c r="DR206" s="75"/>
      <c r="DS206" s="75"/>
      <c r="DT206" s="75"/>
      <c r="DU206" s="75"/>
      <c r="DV206" s="75"/>
      <c r="DW206" s="75"/>
      <c r="DX206" s="75"/>
      <c r="DY206" s="75"/>
      <c r="DZ206" s="75"/>
      <c r="EA206" s="75"/>
      <c r="EB206" s="75"/>
      <c r="EC206" s="75"/>
      <c r="ED206" s="75"/>
      <c r="EE206" s="75"/>
      <c r="EF206" s="75"/>
      <c r="EG206" s="75"/>
      <c r="EH206" s="75"/>
      <c r="EI206" s="75"/>
      <c r="EJ206" s="75"/>
      <c r="EK206" s="75"/>
      <c r="EL206" s="75"/>
      <c r="EM206" s="75"/>
      <c r="EN206" s="75"/>
      <c r="EO206" s="75"/>
      <c r="EP206" s="75"/>
      <c r="EQ206" s="75"/>
      <c r="ER206" s="75"/>
      <c r="ES206" s="75"/>
      <c r="ET206" s="75"/>
      <c r="EU206" s="75"/>
      <c r="EV206" s="75"/>
      <c r="EW206" s="75"/>
      <c r="EX206" s="75"/>
      <c r="EY206" s="75"/>
      <c r="EZ206" s="75"/>
      <c r="FA206" s="75"/>
      <c r="FB206" s="75"/>
      <c r="FC206" s="75"/>
      <c r="FD206" s="75"/>
      <c r="FE206" s="75"/>
      <c r="FF206" s="75"/>
      <c r="FG206" s="75"/>
      <c r="FH206" s="75"/>
      <c r="FI206" s="75"/>
      <c r="FJ206" s="75"/>
      <c r="FK206" s="75"/>
      <c r="FL206" s="75"/>
      <c r="FM206" s="75"/>
      <c r="FN206" s="75"/>
      <c r="FO206" s="75"/>
      <c r="FP206" s="75"/>
      <c r="FQ206" s="75"/>
      <c r="FR206" s="75"/>
      <c r="FS206" s="75"/>
      <c r="FT206" s="75"/>
      <c r="FU206" s="75"/>
      <c r="FV206" s="75"/>
      <c r="FW206" s="75"/>
      <c r="FX206" s="75"/>
      <c r="FY206" s="75"/>
      <c r="FZ206" s="75"/>
      <c r="GA206" s="75"/>
      <c r="GB206" s="75"/>
      <c r="GC206" s="75"/>
      <c r="GD206" s="75"/>
      <c r="GE206" s="75"/>
      <c r="GF206" s="75"/>
      <c r="GG206" s="75"/>
      <c r="GH206" s="75"/>
      <c r="GI206" s="75"/>
      <c r="GJ206" s="75"/>
      <c r="GK206" s="75"/>
      <c r="GL206" s="75"/>
      <c r="GM206" s="75"/>
      <c r="GN206" s="75"/>
      <c r="GO206" s="75"/>
      <c r="GP206" s="75"/>
      <c r="GQ206" s="75"/>
      <c r="GR206" s="75"/>
      <c r="GS206" s="75"/>
      <c r="GT206" s="75"/>
      <c r="GU206" s="75"/>
      <c r="GV206" s="75"/>
      <c r="GW206" s="75"/>
      <c r="GX206" s="75"/>
      <c r="GY206" s="75"/>
      <c r="GZ206" s="75"/>
      <c r="HA206" s="75"/>
      <c r="HB206" s="75"/>
      <c r="HC206" s="75"/>
      <c r="HD206" s="75"/>
      <c r="HE206" s="75"/>
      <c r="HF206" s="75"/>
      <c r="HG206" s="75"/>
      <c r="HH206" s="75"/>
      <c r="HI206" s="75"/>
      <c r="HJ206" s="75"/>
      <c r="HK206" s="75"/>
      <c r="HL206" s="75"/>
      <c r="HM206" s="75"/>
      <c r="HN206" s="75"/>
      <c r="HO206" s="75"/>
      <c r="HP206" s="75"/>
      <c r="HQ206" s="75"/>
      <c r="HR206" s="75"/>
      <c r="HS206" s="75"/>
      <c r="HT206" s="75"/>
      <c r="HU206" s="75"/>
      <c r="HV206" s="75"/>
      <c r="HW206" s="75"/>
      <c r="HX206" s="75"/>
      <c r="HY206" s="75"/>
      <c r="HZ206" s="75"/>
      <c r="IA206" s="75"/>
      <c r="IB206" s="75"/>
      <c r="IC206" s="75"/>
      <c r="ID206" s="75"/>
      <c r="IE206" s="75"/>
      <c r="IF206" s="75"/>
      <c r="IG206" s="75"/>
      <c r="IH206" s="75"/>
      <c r="II206" s="75"/>
      <c r="IJ206" s="75"/>
      <c r="IK206" s="75"/>
      <c r="IL206" s="75"/>
      <c r="IM206" s="75"/>
      <c r="IN206" s="75"/>
      <c r="IO206" s="75"/>
      <c r="IP206" s="75"/>
      <c r="IQ206" s="75"/>
      <c r="IR206" s="75"/>
      <c r="IS206" s="75"/>
      <c r="IT206" s="75"/>
      <c r="IU206" s="75"/>
      <c r="IV206" s="75"/>
      <c r="IW206" s="75"/>
      <c r="IX206" s="75"/>
      <c r="IY206" s="75"/>
    </row>
    <row r="207" spans="2:259" ht="24.95" customHeight="1">
      <c r="B207" s="151">
        <f t="shared" si="59"/>
        <v>200.1</v>
      </c>
      <c r="C207" s="495">
        <f t="shared" si="60"/>
        <v>1.3033012868675411</v>
      </c>
      <c r="D207" s="495">
        <f t="shared" si="61"/>
        <v>1.1758280858867349</v>
      </c>
      <c r="E207" s="496">
        <f t="shared" si="62"/>
        <v>1.7151775333217718</v>
      </c>
      <c r="F207" s="140"/>
      <c r="G207" s="423">
        <f t="shared" si="63"/>
        <v>1.2280585884390707</v>
      </c>
      <c r="H207" s="158">
        <f t="shared" si="64"/>
        <v>1.3033012868675411</v>
      </c>
      <c r="I207" s="430">
        <f t="shared" si="65"/>
        <v>1.1186810025537601</v>
      </c>
      <c r="J207" s="431">
        <f t="shared" si="66"/>
        <v>1.1758280858867349</v>
      </c>
      <c r="K207" s="158">
        <f t="shared" si="67"/>
        <v>1.7151775333217718</v>
      </c>
      <c r="L207" s="424">
        <f t="shared" si="68"/>
        <v>1.69059219279644</v>
      </c>
      <c r="N207" s="400">
        <v>200.1</v>
      </c>
      <c r="O207" s="159">
        <v>1.33</v>
      </c>
      <c r="P207" s="159">
        <v>1.33</v>
      </c>
      <c r="Q207" s="159">
        <v>1</v>
      </c>
      <c r="R207" s="405">
        <v>1</v>
      </c>
      <c r="S207" s="407">
        <v>7622.7562199508839</v>
      </c>
      <c r="T207" s="160">
        <v>5477.5070944527743</v>
      </c>
      <c r="U207" s="160">
        <v>5967.3521300287366</v>
      </c>
      <c r="V207" s="160">
        <v>8390.9365949974235</v>
      </c>
      <c r="W207" s="160">
        <v>7833.1695771496979</v>
      </c>
      <c r="X207" s="160">
        <v>8410.6139620814592</v>
      </c>
      <c r="Y207" s="160">
        <v>9361.1912434880287</v>
      </c>
      <c r="Z207" s="160">
        <v>7477.7174822767183</v>
      </c>
      <c r="AA207" s="160">
        <v>7863.41748227672</v>
      </c>
      <c r="AB207" s="160">
        <v>4606.68754525862</v>
      </c>
      <c r="AC207" s="404">
        <v>4654.9036462729318</v>
      </c>
      <c r="AD207" s="407">
        <v>155.32543328335831</v>
      </c>
      <c r="AE207" s="160">
        <v>146.07102198900552</v>
      </c>
      <c r="AF207" s="160">
        <v>121.94159170414794</v>
      </c>
      <c r="AG207" s="160">
        <v>171.71680847076462</v>
      </c>
      <c r="AH207" s="160">
        <v>166.60027986006997</v>
      </c>
      <c r="AI207" s="160">
        <v>173.9169415292354</v>
      </c>
      <c r="AJ207" s="160">
        <v>202.43583708145928</v>
      </c>
      <c r="AK207" s="160">
        <v>154.43353823088458</v>
      </c>
      <c r="AL207" s="160">
        <v>154.43353823088458</v>
      </c>
      <c r="AM207" s="160">
        <v>97.827781109445283</v>
      </c>
      <c r="AN207" s="397">
        <v>89.966567856071961</v>
      </c>
      <c r="AO207" s="400">
        <v>200.1</v>
      </c>
      <c r="AP207" s="159">
        <v>1.33</v>
      </c>
      <c r="AQ207" s="159">
        <v>1.33</v>
      </c>
      <c r="AR207" s="159">
        <v>1</v>
      </c>
      <c r="AS207" s="405">
        <v>1</v>
      </c>
      <c r="AT207" s="407">
        <v>8368.0613348380884</v>
      </c>
      <c r="AU207" s="160">
        <v>5477.5070944527743</v>
      </c>
      <c r="AV207" s="160">
        <v>5967.3521300287366</v>
      </c>
      <c r="AW207" s="160">
        <v>8390.9365949974235</v>
      </c>
      <c r="AX207" s="160">
        <v>7833.1695771496979</v>
      </c>
      <c r="AY207" s="160">
        <v>8410.6139620814592</v>
      </c>
      <c r="AZ207" s="160">
        <v>9361.1912434880287</v>
      </c>
      <c r="BA207" s="160">
        <v>7477.7174822767183</v>
      </c>
      <c r="BB207" s="160">
        <v>7863.41748227672</v>
      </c>
      <c r="BC207" s="160">
        <v>4606.68754525862</v>
      </c>
      <c r="BD207" s="404">
        <v>4654.9036462729318</v>
      </c>
      <c r="BE207" s="407">
        <v>172.16448519240379</v>
      </c>
      <c r="BF207" s="160">
        <v>146.07102198900552</v>
      </c>
      <c r="BG207" s="160">
        <v>121.94159170414794</v>
      </c>
      <c r="BH207" s="160">
        <v>171.71680847076462</v>
      </c>
      <c r="BI207" s="160">
        <v>166.60027986006997</v>
      </c>
      <c r="BJ207" s="160">
        <v>173.9169415292354</v>
      </c>
      <c r="BK207" s="160">
        <v>202.43583708145928</v>
      </c>
      <c r="BL207" s="160">
        <v>154.43353823088458</v>
      </c>
      <c r="BM207" s="160">
        <v>154.43353823088458</v>
      </c>
      <c r="BN207" s="160">
        <v>97.827781109445283</v>
      </c>
      <c r="BO207" s="397">
        <v>89.966567856071961</v>
      </c>
      <c r="BP207" s="400">
        <v>200.1</v>
      </c>
      <c r="BQ207" s="159">
        <v>1</v>
      </c>
      <c r="BR207" s="159">
        <v>1</v>
      </c>
      <c r="BS207" s="159">
        <v>1</v>
      </c>
      <c r="BT207" s="405">
        <v>1</v>
      </c>
      <c r="BU207" s="407">
        <v>4103.6507999999994</v>
      </c>
      <c r="BV207" s="160">
        <v>4118.4263868065973</v>
      </c>
      <c r="BW207" s="160">
        <v>4486.730924833636</v>
      </c>
      <c r="BX207" s="160">
        <v>6308.974883456709</v>
      </c>
      <c r="BY207" s="160">
        <v>5889.6011858268394</v>
      </c>
      <c r="BZ207" s="160">
        <v>6323.7698963018483</v>
      </c>
      <c r="CA207" s="160">
        <v>7038.4896567579144</v>
      </c>
      <c r="CB207" s="160">
        <v>5622.3439716366302</v>
      </c>
      <c r="CC207" s="160">
        <v>5912.3439716366311</v>
      </c>
      <c r="CD207" s="160">
        <v>3463.674846059113</v>
      </c>
      <c r="CE207" s="404">
        <v>3499.9275535886704</v>
      </c>
      <c r="CF207" s="407">
        <v>90.031999999999996</v>
      </c>
      <c r="CG207" s="160">
        <v>109.82783608195902</v>
      </c>
      <c r="CH207" s="160">
        <v>91.685407296351826</v>
      </c>
      <c r="CI207" s="160">
        <v>129.11038230884557</v>
      </c>
      <c r="CJ207" s="160">
        <v>125.26336831584209</v>
      </c>
      <c r="CK207" s="160">
        <v>130.76461769115443</v>
      </c>
      <c r="CL207" s="160">
        <v>152.20739630184909</v>
      </c>
      <c r="CM207" s="160">
        <v>116.11544227886057</v>
      </c>
      <c r="CN207" s="160">
        <v>116.11544227886057</v>
      </c>
      <c r="CO207" s="160">
        <v>73.554722638680659</v>
      </c>
      <c r="CP207" s="397">
        <v>67.644035982008987</v>
      </c>
      <c r="CR207" s="75"/>
      <c r="CS207" s="75"/>
      <c r="CT207" s="75"/>
      <c r="CU207" s="75"/>
      <c r="CV207" s="75"/>
      <c r="CW207" s="75"/>
      <c r="CX207" s="75"/>
      <c r="CY207" s="75"/>
      <c r="CZ207" s="75"/>
      <c r="DA207" s="75"/>
      <c r="DB207" s="75"/>
      <c r="DC207" s="75"/>
      <c r="DD207" s="75"/>
      <c r="DE207" s="75"/>
      <c r="DF207" s="75"/>
      <c r="DG207" s="75"/>
      <c r="DH207" s="75"/>
      <c r="DI207" s="75"/>
      <c r="DJ207" s="75"/>
      <c r="DK207" s="75"/>
      <c r="DL207" s="75"/>
      <c r="DM207" s="75"/>
      <c r="DN207" s="75"/>
      <c r="DO207" s="75"/>
      <c r="DP207" s="75"/>
      <c r="DQ207" s="75"/>
      <c r="DR207" s="75"/>
      <c r="DS207" s="75"/>
      <c r="DT207" s="75"/>
      <c r="DU207" s="75"/>
      <c r="DV207" s="75"/>
      <c r="DW207" s="75"/>
      <c r="DX207" s="75"/>
      <c r="DY207" s="75"/>
      <c r="DZ207" s="75"/>
      <c r="EA207" s="75"/>
      <c r="EB207" s="75"/>
      <c r="EC207" s="75"/>
      <c r="ED207" s="75"/>
      <c r="EE207" s="75"/>
      <c r="EF207" s="75"/>
      <c r="EG207" s="75"/>
      <c r="EH207" s="75"/>
      <c r="EI207" s="75"/>
      <c r="EJ207" s="75"/>
      <c r="EK207" s="75"/>
      <c r="EL207" s="75"/>
      <c r="EM207" s="75"/>
      <c r="EN207" s="75"/>
      <c r="EO207" s="75"/>
      <c r="EP207" s="75"/>
      <c r="EQ207" s="75"/>
      <c r="ER207" s="75"/>
      <c r="ES207" s="75"/>
      <c r="ET207" s="75"/>
      <c r="EU207" s="75"/>
      <c r="EV207" s="75"/>
      <c r="EW207" s="75"/>
      <c r="EX207" s="75"/>
      <c r="EY207" s="75"/>
      <c r="EZ207" s="75"/>
      <c r="FA207" s="75"/>
      <c r="FB207" s="75"/>
      <c r="FC207" s="75"/>
      <c r="FD207" s="75"/>
      <c r="FE207" s="75"/>
      <c r="FF207" s="75"/>
      <c r="FG207" s="75"/>
      <c r="FH207" s="75"/>
      <c r="FI207" s="75"/>
      <c r="FJ207" s="75"/>
      <c r="FK207" s="75"/>
      <c r="FL207" s="75"/>
      <c r="FM207" s="75"/>
      <c r="FN207" s="75"/>
      <c r="FO207" s="75"/>
      <c r="FP207" s="75"/>
      <c r="FQ207" s="75"/>
      <c r="FR207" s="75"/>
      <c r="FS207" s="75"/>
      <c r="FT207" s="75"/>
      <c r="FU207" s="75"/>
      <c r="FV207" s="75"/>
      <c r="FW207" s="75"/>
      <c r="FX207" s="75"/>
      <c r="FY207" s="75"/>
      <c r="FZ207" s="75"/>
      <c r="GA207" s="75"/>
      <c r="GB207" s="75"/>
      <c r="GC207" s="75"/>
      <c r="GD207" s="75"/>
      <c r="GE207" s="75"/>
      <c r="GF207" s="75"/>
      <c r="GG207" s="75"/>
      <c r="GH207" s="75"/>
      <c r="GI207" s="75"/>
      <c r="GJ207" s="75"/>
      <c r="GK207" s="75"/>
      <c r="GL207" s="75"/>
      <c r="GM207" s="75"/>
      <c r="GN207" s="75"/>
      <c r="GO207" s="75"/>
      <c r="GP207" s="75"/>
      <c r="GQ207" s="75"/>
      <c r="GR207" s="75"/>
      <c r="GS207" s="75"/>
      <c r="GT207" s="75"/>
      <c r="GU207" s="75"/>
      <c r="GV207" s="75"/>
      <c r="GW207" s="75"/>
      <c r="GX207" s="75"/>
      <c r="GY207" s="75"/>
      <c r="GZ207" s="75"/>
      <c r="HA207" s="75"/>
      <c r="HB207" s="75"/>
      <c r="HC207" s="75"/>
      <c r="HD207" s="75"/>
      <c r="HE207" s="75"/>
      <c r="HF207" s="75"/>
      <c r="HG207" s="75"/>
      <c r="HH207" s="75"/>
      <c r="HI207" s="75"/>
      <c r="HJ207" s="75"/>
      <c r="HK207" s="75"/>
      <c r="HL207" s="75"/>
      <c r="HM207" s="75"/>
      <c r="HN207" s="75"/>
      <c r="HO207" s="75"/>
      <c r="HP207" s="75"/>
      <c r="HQ207" s="75"/>
      <c r="HR207" s="75"/>
      <c r="HS207" s="75"/>
      <c r="HT207" s="75"/>
      <c r="HU207" s="75"/>
      <c r="HV207" s="75"/>
      <c r="HW207" s="75"/>
      <c r="HX207" s="75"/>
      <c r="HY207" s="75"/>
      <c r="HZ207" s="75"/>
      <c r="IA207" s="75"/>
      <c r="IB207" s="75"/>
      <c r="IC207" s="75"/>
      <c r="ID207" s="75"/>
      <c r="IE207" s="75"/>
      <c r="IF207" s="75"/>
      <c r="IG207" s="75"/>
      <c r="IH207" s="75"/>
      <c r="II207" s="75"/>
      <c r="IJ207" s="75"/>
      <c r="IK207" s="75"/>
      <c r="IL207" s="75"/>
      <c r="IM207" s="75"/>
      <c r="IN207" s="75"/>
      <c r="IO207" s="75"/>
      <c r="IP207" s="75"/>
      <c r="IQ207" s="75"/>
      <c r="IR207" s="75"/>
      <c r="IS207" s="75"/>
      <c r="IT207" s="75"/>
      <c r="IU207" s="75"/>
      <c r="IV207" s="75"/>
      <c r="IW207" s="75"/>
      <c r="IX207" s="75"/>
      <c r="IY207" s="75"/>
    </row>
    <row r="208" spans="2:259" ht="24.95" customHeight="1">
      <c r="B208" s="151">
        <f t="shared" si="59"/>
        <v>250</v>
      </c>
      <c r="C208" s="495">
        <f t="shared" si="60"/>
        <v>1.2447477410338281</v>
      </c>
      <c r="D208" s="495">
        <f t="shared" si="61"/>
        <v>1.1997672789082388</v>
      </c>
      <c r="E208" s="496">
        <f t="shared" si="62"/>
        <v>1.5493166940847407</v>
      </c>
      <c r="F208" s="140"/>
      <c r="G208" s="423">
        <f t="shared" si="63"/>
        <v>1.189130845119948</v>
      </c>
      <c r="H208" s="158">
        <f t="shared" si="64"/>
        <v>1.2447477410338281</v>
      </c>
      <c r="I208" s="430">
        <f t="shared" si="65"/>
        <v>1.1558133747454413</v>
      </c>
      <c r="J208" s="431">
        <f t="shared" si="66"/>
        <v>1.1997672789082388</v>
      </c>
      <c r="K208" s="158">
        <f t="shared" si="67"/>
        <v>1.5493166940847407</v>
      </c>
      <c r="L208" s="424">
        <f t="shared" si="68"/>
        <v>1.5202641509433965</v>
      </c>
      <c r="N208" s="400">
        <v>250</v>
      </c>
      <c r="O208" s="159">
        <v>1.33</v>
      </c>
      <c r="P208" s="159">
        <v>1.33</v>
      </c>
      <c r="Q208" s="159">
        <v>1</v>
      </c>
      <c r="R208" s="405">
        <v>1</v>
      </c>
      <c r="S208" s="407">
        <v>10613.736218334092</v>
      </c>
      <c r="T208" s="160">
        <v>7930.1609231526891</v>
      </c>
      <c r="U208" s="160">
        <v>7543.3743428750004</v>
      </c>
      <c r="V208" s="160">
        <v>10829.527333110938</v>
      </c>
      <c r="W208" s="160">
        <v>10517.037468950617</v>
      </c>
      <c r="X208" s="160">
        <v>11055.532731249999</v>
      </c>
      <c r="Y208" s="160">
        <v>12621.121119187821</v>
      </c>
      <c r="Z208" s="160">
        <v>9916.6598757142874</v>
      </c>
      <c r="AA208" s="160">
        <v>10302.359875714286</v>
      </c>
      <c r="AB208" s="160">
        <v>5998.0783778249997</v>
      </c>
      <c r="AC208" s="404">
        <v>5949.8848880292544</v>
      </c>
      <c r="AD208" s="407">
        <v>172.18495999999999</v>
      </c>
      <c r="AE208" s="160">
        <v>158.85919000000001</v>
      </c>
      <c r="AF208" s="160">
        <v>122.82151</v>
      </c>
      <c r="AG208" s="160">
        <v>176.46592950000002</v>
      </c>
      <c r="AH208" s="160">
        <v>176.35268000000002</v>
      </c>
      <c r="AI208" s="160">
        <v>181.678</v>
      </c>
      <c r="AJ208" s="160">
        <v>214.32684000000003</v>
      </c>
      <c r="AK208" s="160">
        <v>162.63240000000002</v>
      </c>
      <c r="AL208" s="160">
        <v>162.63240000000002</v>
      </c>
      <c r="AM208" s="160">
        <v>100.60066799999998</v>
      </c>
      <c r="AN208" s="397">
        <v>92.290905672000022</v>
      </c>
      <c r="AO208" s="400">
        <v>250</v>
      </c>
      <c r="AP208" s="159">
        <v>1.33</v>
      </c>
      <c r="AQ208" s="159">
        <v>1.33</v>
      </c>
      <c r="AR208" s="159">
        <v>1</v>
      </c>
      <c r="AS208" s="405">
        <v>1</v>
      </c>
      <c r="AT208" s="407">
        <v>10919.687723779389</v>
      </c>
      <c r="AU208" s="160">
        <v>7930.1609231526891</v>
      </c>
      <c r="AV208" s="160">
        <v>7543.3743428750004</v>
      </c>
      <c r="AW208" s="160">
        <v>10829.527333110938</v>
      </c>
      <c r="AX208" s="160">
        <v>10517.037468950617</v>
      </c>
      <c r="AY208" s="160">
        <v>11055.532731249999</v>
      </c>
      <c r="AZ208" s="160">
        <v>12621.121119187821</v>
      </c>
      <c r="BA208" s="160">
        <v>9916.6598757142874</v>
      </c>
      <c r="BB208" s="160">
        <v>10302.359875714286</v>
      </c>
      <c r="BC208" s="160">
        <v>5998.0783778249997</v>
      </c>
      <c r="BD208" s="404">
        <v>5949.8848880292544</v>
      </c>
      <c r="BE208" s="407">
        <v>178.64034448000001</v>
      </c>
      <c r="BF208" s="160">
        <v>158.85919000000001</v>
      </c>
      <c r="BG208" s="160">
        <v>122.82151</v>
      </c>
      <c r="BH208" s="160">
        <v>176.46592950000002</v>
      </c>
      <c r="BI208" s="160">
        <v>176.35268000000002</v>
      </c>
      <c r="BJ208" s="160">
        <v>181.678</v>
      </c>
      <c r="BK208" s="160">
        <v>214.32684000000003</v>
      </c>
      <c r="BL208" s="160">
        <v>162.63240000000002</v>
      </c>
      <c r="BM208" s="160">
        <v>162.63240000000002</v>
      </c>
      <c r="BN208" s="160">
        <v>100.60066799999998</v>
      </c>
      <c r="BO208" s="397">
        <v>92.290905672000022</v>
      </c>
      <c r="BP208" s="400">
        <v>250</v>
      </c>
      <c r="BQ208" s="159">
        <v>1</v>
      </c>
      <c r="BR208" s="159">
        <v>1</v>
      </c>
      <c r="BS208" s="159">
        <v>1</v>
      </c>
      <c r="BT208" s="405">
        <v>1</v>
      </c>
      <c r="BU208" s="407">
        <v>6125</v>
      </c>
      <c r="BV208" s="160">
        <v>5962.5270098892397</v>
      </c>
      <c r="BW208" s="160">
        <v>5671.7100322368424</v>
      </c>
      <c r="BX208" s="160">
        <v>8142.5017542187497</v>
      </c>
      <c r="BY208" s="160">
        <v>7907.5469691358012</v>
      </c>
      <c r="BZ208" s="160">
        <v>8312.4306249999991</v>
      </c>
      <c r="CA208" s="160">
        <v>9489.5647512690375</v>
      </c>
      <c r="CB208" s="160">
        <v>7456.1352448979596</v>
      </c>
      <c r="CC208" s="160">
        <v>7746.1352448979587</v>
      </c>
      <c r="CD208" s="160">
        <v>4509.8333667857141</v>
      </c>
      <c r="CE208" s="404">
        <v>4473.5976601723714</v>
      </c>
      <c r="CF208" s="407">
        <v>106</v>
      </c>
      <c r="CG208" s="160">
        <v>119.443</v>
      </c>
      <c r="CH208" s="160">
        <v>92.346999999999994</v>
      </c>
      <c r="CI208" s="160">
        <v>132.68115</v>
      </c>
      <c r="CJ208" s="160">
        <v>132.596</v>
      </c>
      <c r="CK208" s="160">
        <v>136.6</v>
      </c>
      <c r="CL208" s="160">
        <v>161.14800000000002</v>
      </c>
      <c r="CM208" s="160">
        <v>122.28</v>
      </c>
      <c r="CN208" s="160">
        <v>122.28</v>
      </c>
      <c r="CO208" s="160">
        <v>75.639599999999987</v>
      </c>
      <c r="CP208" s="397">
        <v>69.391658400000011</v>
      </c>
      <c r="CR208" s="75"/>
      <c r="CS208" s="75"/>
      <c r="CT208" s="75"/>
      <c r="CU208" s="75"/>
      <c r="CV208" s="75"/>
      <c r="CW208" s="75"/>
      <c r="CX208" s="75"/>
      <c r="CY208" s="75"/>
      <c r="CZ208" s="75"/>
      <c r="DA208" s="75"/>
      <c r="DB208" s="75"/>
      <c r="DC208" s="75"/>
      <c r="DD208" s="75"/>
      <c r="DE208" s="75"/>
      <c r="DF208" s="75"/>
      <c r="DG208" s="75"/>
      <c r="DH208" s="75"/>
      <c r="DI208" s="75"/>
      <c r="DJ208" s="75"/>
      <c r="DK208" s="75"/>
      <c r="DL208" s="75"/>
      <c r="DM208" s="75"/>
      <c r="DN208" s="75"/>
      <c r="DO208" s="75"/>
      <c r="DP208" s="75"/>
      <c r="DQ208" s="75"/>
      <c r="DR208" s="75"/>
      <c r="DS208" s="75"/>
      <c r="DT208" s="75"/>
      <c r="DU208" s="75"/>
      <c r="DV208" s="75"/>
      <c r="DW208" s="75"/>
      <c r="DX208" s="75"/>
      <c r="DY208" s="75"/>
      <c r="DZ208" s="75"/>
      <c r="EA208" s="75"/>
      <c r="EB208" s="75"/>
      <c r="EC208" s="75"/>
      <c r="ED208" s="75"/>
      <c r="EE208" s="75"/>
      <c r="EF208" s="75"/>
      <c r="EG208" s="75"/>
      <c r="EH208" s="75"/>
      <c r="EI208" s="75"/>
      <c r="EJ208" s="75"/>
      <c r="EK208" s="75"/>
      <c r="EL208" s="75"/>
      <c r="EM208" s="75"/>
      <c r="EN208" s="75"/>
      <c r="EO208" s="75"/>
      <c r="EP208" s="75"/>
      <c r="EQ208" s="75"/>
      <c r="ER208" s="75"/>
      <c r="ES208" s="75"/>
      <c r="ET208" s="75"/>
      <c r="EU208" s="75"/>
      <c r="EV208" s="75"/>
      <c r="EW208" s="75"/>
      <c r="EX208" s="75"/>
      <c r="EY208" s="75"/>
      <c r="EZ208" s="75"/>
      <c r="FA208" s="75"/>
      <c r="FB208" s="75"/>
      <c r="FC208" s="75"/>
      <c r="FD208" s="75"/>
      <c r="FE208" s="75"/>
      <c r="FF208" s="75"/>
      <c r="FG208" s="75"/>
      <c r="FH208" s="75"/>
      <c r="FI208" s="75"/>
      <c r="FJ208" s="75"/>
      <c r="FK208" s="75"/>
      <c r="FL208" s="75"/>
      <c r="FM208" s="75"/>
      <c r="FN208" s="75"/>
      <c r="FO208" s="75"/>
      <c r="FP208" s="75"/>
      <c r="FQ208" s="75"/>
      <c r="FR208" s="75"/>
      <c r="FS208" s="75"/>
      <c r="FT208" s="75"/>
      <c r="FU208" s="75"/>
      <c r="FV208" s="75"/>
      <c r="FW208" s="75"/>
      <c r="FX208" s="75"/>
      <c r="FY208" s="75"/>
      <c r="FZ208" s="75"/>
      <c r="GA208" s="75"/>
      <c r="GB208" s="75"/>
      <c r="GC208" s="75"/>
      <c r="GD208" s="75"/>
      <c r="GE208" s="75"/>
      <c r="GF208" s="75"/>
      <c r="GG208" s="75"/>
      <c r="GH208" s="75"/>
      <c r="GI208" s="75"/>
      <c r="GJ208" s="75"/>
      <c r="GK208" s="75"/>
      <c r="GL208" s="75"/>
      <c r="GM208" s="75"/>
      <c r="GN208" s="75"/>
      <c r="GO208" s="75"/>
      <c r="GP208" s="75"/>
      <c r="GQ208" s="75"/>
      <c r="GR208" s="75"/>
      <c r="GS208" s="75"/>
      <c r="GT208" s="75"/>
      <c r="GU208" s="75"/>
      <c r="GV208" s="75"/>
      <c r="GW208" s="75"/>
      <c r="GX208" s="75"/>
      <c r="GY208" s="75"/>
      <c r="GZ208" s="75"/>
      <c r="HA208" s="75"/>
      <c r="HB208" s="75"/>
      <c r="HC208" s="75"/>
      <c r="HD208" s="75"/>
      <c r="HE208" s="75"/>
      <c r="HF208" s="75"/>
      <c r="HG208" s="75"/>
      <c r="HH208" s="75"/>
      <c r="HI208" s="75"/>
      <c r="HJ208" s="75"/>
      <c r="HK208" s="75"/>
      <c r="HL208" s="75"/>
      <c r="HM208" s="75"/>
      <c r="HN208" s="75"/>
      <c r="HO208" s="75"/>
      <c r="HP208" s="75"/>
      <c r="HQ208" s="75"/>
      <c r="HR208" s="75"/>
      <c r="HS208" s="75"/>
      <c r="HT208" s="75"/>
      <c r="HU208" s="75"/>
      <c r="HV208" s="75"/>
      <c r="HW208" s="75"/>
      <c r="HX208" s="75"/>
      <c r="HY208" s="75"/>
      <c r="HZ208" s="75"/>
      <c r="IA208" s="75"/>
      <c r="IB208" s="75"/>
      <c r="IC208" s="75"/>
      <c r="ID208" s="75"/>
      <c r="IE208" s="75"/>
      <c r="IF208" s="75"/>
      <c r="IG208" s="75"/>
      <c r="IH208" s="75"/>
      <c r="II208" s="75"/>
      <c r="IJ208" s="75"/>
      <c r="IK208" s="75"/>
      <c r="IL208" s="75"/>
      <c r="IM208" s="75"/>
      <c r="IN208" s="75"/>
      <c r="IO208" s="75"/>
      <c r="IP208" s="75"/>
      <c r="IQ208" s="75"/>
      <c r="IR208" s="75"/>
      <c r="IS208" s="75"/>
      <c r="IT208" s="75"/>
      <c r="IU208" s="75"/>
      <c r="IV208" s="75"/>
      <c r="IW208" s="75"/>
      <c r="IX208" s="75"/>
      <c r="IY208" s="75"/>
    </row>
    <row r="209" spans="2:259" ht="24.95" customHeight="1" thickBot="1">
      <c r="B209" s="155">
        <f t="shared" si="59"/>
        <v>300</v>
      </c>
      <c r="C209" s="497">
        <f t="shared" si="60"/>
        <v>1.1774186428563358</v>
      </c>
      <c r="D209" s="497">
        <f t="shared" si="61"/>
        <v>1.2038668781392281</v>
      </c>
      <c r="E209" s="498">
        <f t="shared" si="62"/>
        <v>1.3973942252698865</v>
      </c>
      <c r="F209" s="140"/>
      <c r="G209" s="425">
        <f t="shared" si="63"/>
        <v>1.1341854253219574</v>
      </c>
      <c r="H209" s="426">
        <f t="shared" si="64"/>
        <v>1.1774186428563358</v>
      </c>
      <c r="I209" s="432">
        <f t="shared" si="65"/>
        <v>1.1682800557756376</v>
      </c>
      <c r="J209" s="433">
        <f t="shared" si="66"/>
        <v>1.2038668781392281</v>
      </c>
      <c r="K209" s="426">
        <f t="shared" si="67"/>
        <v>1.3973942252698865</v>
      </c>
      <c r="L209" s="427">
        <f t="shared" si="68"/>
        <v>1.3698633879781421</v>
      </c>
      <c r="N209" s="401">
        <v>300</v>
      </c>
      <c r="O209" s="402">
        <v>1.33</v>
      </c>
      <c r="P209" s="402">
        <v>1.33</v>
      </c>
      <c r="Q209" s="402">
        <v>1</v>
      </c>
      <c r="R209" s="414">
        <v>1</v>
      </c>
      <c r="S209" s="415">
        <v>14010.467845807259</v>
      </c>
      <c r="T209" s="398">
        <v>10480.89654429391</v>
      </c>
      <c r="U209" s="398">
        <v>9122.6196607291677</v>
      </c>
      <c r="V209" s="398">
        <v>13273.137329675783</v>
      </c>
      <c r="W209" s="398">
        <v>13207.617057458849</v>
      </c>
      <c r="X209" s="398">
        <v>13709.008942708337</v>
      </c>
      <c r="Y209" s="398">
        <v>15890.468432656515</v>
      </c>
      <c r="Z209" s="398">
        <v>12360.504896428574</v>
      </c>
      <c r="AA209" s="398">
        <v>12746.204896428571</v>
      </c>
      <c r="AB209" s="398">
        <v>7393.0303981875004</v>
      </c>
      <c r="AC209" s="416">
        <v>7247.5182606910466</v>
      </c>
      <c r="AD209" s="415">
        <v>188.7808</v>
      </c>
      <c r="AE209" s="398">
        <v>167.40599166666667</v>
      </c>
      <c r="AF209" s="398">
        <v>123.40959166666669</v>
      </c>
      <c r="AG209" s="398">
        <v>179.63994125000005</v>
      </c>
      <c r="AH209" s="398">
        <v>182.87056666666669</v>
      </c>
      <c r="AI209" s="398">
        <v>186.86500000000001</v>
      </c>
      <c r="AJ209" s="398">
        <v>222.27403333333334</v>
      </c>
      <c r="AK209" s="398">
        <v>168.11200000000002</v>
      </c>
      <c r="AL209" s="398">
        <v>168.11200000000002</v>
      </c>
      <c r="AM209" s="398">
        <v>102.45389</v>
      </c>
      <c r="AN209" s="399">
        <v>94.212388059999981</v>
      </c>
      <c r="AO209" s="401">
        <v>300</v>
      </c>
      <c r="AP209" s="402">
        <v>1.33</v>
      </c>
      <c r="AQ209" s="402">
        <v>1.33</v>
      </c>
      <c r="AR209" s="402">
        <v>1</v>
      </c>
      <c r="AS209" s="414">
        <v>1</v>
      </c>
      <c r="AT209" s="415">
        <v>13601.59180506305</v>
      </c>
      <c r="AU209" s="398">
        <v>10480.89654429391</v>
      </c>
      <c r="AV209" s="398">
        <v>9122.6196607291677</v>
      </c>
      <c r="AW209" s="398">
        <v>13273.137329675783</v>
      </c>
      <c r="AX209" s="398">
        <v>13207.617057458849</v>
      </c>
      <c r="AY209" s="398">
        <v>13709.008942708337</v>
      </c>
      <c r="AZ209" s="398">
        <v>15890.468432656515</v>
      </c>
      <c r="BA209" s="398">
        <v>12360.504896428574</v>
      </c>
      <c r="BB209" s="398">
        <v>12746.204896428571</v>
      </c>
      <c r="BC209" s="398">
        <v>7393.0303981875004</v>
      </c>
      <c r="BD209" s="416">
        <v>7247.5182606910466</v>
      </c>
      <c r="BE209" s="415">
        <v>184.63339873333334</v>
      </c>
      <c r="BF209" s="398">
        <v>167.40599166666667</v>
      </c>
      <c r="BG209" s="398">
        <v>123.40959166666669</v>
      </c>
      <c r="BH209" s="398">
        <v>179.63994125000005</v>
      </c>
      <c r="BI209" s="398">
        <v>182.87056666666669</v>
      </c>
      <c r="BJ209" s="398">
        <v>186.86500000000001</v>
      </c>
      <c r="BK209" s="398">
        <v>222.27403333333334</v>
      </c>
      <c r="BL209" s="398">
        <v>168.11200000000002</v>
      </c>
      <c r="BM209" s="398">
        <v>168.11200000000002</v>
      </c>
      <c r="BN209" s="398">
        <v>102.45389</v>
      </c>
      <c r="BO209" s="399">
        <v>94.212388059999981</v>
      </c>
      <c r="BP209" s="401">
        <v>300</v>
      </c>
      <c r="BQ209" s="402">
        <v>1</v>
      </c>
      <c r="BR209" s="402">
        <v>1</v>
      </c>
      <c r="BS209" s="402">
        <v>1</v>
      </c>
      <c r="BT209" s="414">
        <v>1</v>
      </c>
      <c r="BU209" s="415">
        <v>8550</v>
      </c>
      <c r="BV209" s="398">
        <v>7880.3733415743682</v>
      </c>
      <c r="BW209" s="398">
        <v>6859.1125268640353</v>
      </c>
      <c r="BX209" s="398">
        <v>9979.8025035156261</v>
      </c>
      <c r="BY209" s="398">
        <v>9930.5391409465028</v>
      </c>
      <c r="BZ209" s="398">
        <v>10307.525520833335</v>
      </c>
      <c r="CA209" s="398">
        <v>11947.720626057529</v>
      </c>
      <c r="CB209" s="398">
        <v>9293.6127040816336</v>
      </c>
      <c r="CC209" s="398">
        <v>9583.6127040816318</v>
      </c>
      <c r="CD209" s="398">
        <v>5558.6694723214287</v>
      </c>
      <c r="CE209" s="416">
        <v>5449.2618501436436</v>
      </c>
      <c r="CF209" s="415">
        <v>122</v>
      </c>
      <c r="CG209" s="398">
        <v>125.86916666666666</v>
      </c>
      <c r="CH209" s="398">
        <v>92.789166666666674</v>
      </c>
      <c r="CI209" s="398">
        <v>135.06762500000002</v>
      </c>
      <c r="CJ209" s="398">
        <v>137.49666666666667</v>
      </c>
      <c r="CK209" s="398">
        <v>140.5</v>
      </c>
      <c r="CL209" s="398">
        <v>167.12333333333333</v>
      </c>
      <c r="CM209" s="398">
        <v>126.4</v>
      </c>
      <c r="CN209" s="398">
        <v>126.4</v>
      </c>
      <c r="CO209" s="398">
        <v>77.033000000000001</v>
      </c>
      <c r="CP209" s="399">
        <v>70.836381999999986</v>
      </c>
      <c r="CR209" s="75"/>
      <c r="CS209" s="75"/>
      <c r="CT209" s="75"/>
      <c r="CU209" s="75"/>
      <c r="CV209" s="75"/>
      <c r="CW209" s="75"/>
      <c r="CX209" s="75"/>
      <c r="CY209" s="75"/>
      <c r="CZ209" s="75"/>
      <c r="DA209" s="75"/>
      <c r="DB209" s="75"/>
      <c r="DC209" s="75"/>
      <c r="DD209" s="75"/>
      <c r="DE209" s="75"/>
      <c r="DF209" s="75"/>
      <c r="DG209" s="75"/>
      <c r="DH209" s="75"/>
      <c r="DI209" s="75"/>
      <c r="DJ209" s="75"/>
      <c r="DK209" s="75"/>
      <c r="DL209" s="75"/>
      <c r="DM209" s="75"/>
      <c r="DN209" s="75"/>
      <c r="DO209" s="75"/>
      <c r="DP209" s="75"/>
      <c r="DQ209" s="75"/>
      <c r="DR209" s="75"/>
      <c r="DS209" s="75"/>
      <c r="DT209" s="75"/>
      <c r="DU209" s="75"/>
      <c r="DV209" s="75"/>
      <c r="DW209" s="75"/>
      <c r="DX209" s="75"/>
      <c r="DY209" s="75"/>
      <c r="DZ209" s="75"/>
      <c r="EA209" s="75"/>
      <c r="EB209" s="75"/>
      <c r="EC209" s="75"/>
      <c r="ED209" s="75"/>
      <c r="EE209" s="75"/>
      <c r="EF209" s="75"/>
      <c r="EG209" s="75"/>
      <c r="EH209" s="75"/>
      <c r="EI209" s="75"/>
      <c r="EJ209" s="75"/>
      <c r="EK209" s="75"/>
      <c r="EL209" s="75"/>
      <c r="EM209" s="75"/>
      <c r="EN209" s="75"/>
      <c r="EO209" s="75"/>
      <c r="EP209" s="75"/>
      <c r="EQ209" s="75"/>
      <c r="ER209" s="75"/>
      <c r="ES209" s="75"/>
      <c r="ET209" s="75"/>
      <c r="EU209" s="75"/>
      <c r="EV209" s="75"/>
      <c r="EW209" s="75"/>
      <c r="EX209" s="75"/>
      <c r="EY209" s="75"/>
      <c r="EZ209" s="75"/>
      <c r="FA209" s="75"/>
      <c r="FB209" s="75"/>
      <c r="FC209" s="75"/>
      <c r="FD209" s="75"/>
      <c r="FE209" s="75"/>
      <c r="FF209" s="75"/>
      <c r="FG209" s="75"/>
      <c r="FH209" s="75"/>
      <c r="FI209" s="75"/>
      <c r="FJ209" s="75"/>
      <c r="FK209" s="75"/>
      <c r="FL209" s="75"/>
      <c r="FM209" s="75"/>
      <c r="FN209" s="75"/>
      <c r="FO209" s="75"/>
      <c r="FP209" s="75"/>
      <c r="FQ209" s="75"/>
      <c r="FR209" s="75"/>
      <c r="FS209" s="75"/>
      <c r="FT209" s="75"/>
      <c r="FU209" s="75"/>
      <c r="FV209" s="75"/>
      <c r="FW209" s="75"/>
      <c r="FX209" s="75"/>
      <c r="FY209" s="75"/>
      <c r="FZ209" s="75"/>
      <c r="GA209" s="75"/>
      <c r="GB209" s="75"/>
      <c r="GC209" s="75"/>
      <c r="GD209" s="75"/>
      <c r="GE209" s="75"/>
      <c r="GF209" s="75"/>
      <c r="GG209" s="75"/>
      <c r="GH209" s="75"/>
      <c r="GI209" s="75"/>
      <c r="GJ209" s="75"/>
      <c r="GK209" s="75"/>
      <c r="GL209" s="75"/>
      <c r="GM209" s="75"/>
      <c r="GN209" s="75"/>
      <c r="GO209" s="75"/>
      <c r="GP209" s="75"/>
      <c r="GQ209" s="75"/>
      <c r="GR209" s="75"/>
      <c r="GS209" s="75"/>
      <c r="GT209" s="75"/>
      <c r="GU209" s="75"/>
      <c r="GV209" s="75"/>
      <c r="GW209" s="75"/>
      <c r="GX209" s="75"/>
      <c r="GY209" s="75"/>
      <c r="GZ209" s="75"/>
      <c r="HA209" s="75"/>
      <c r="HB209" s="75"/>
      <c r="HC209" s="75"/>
      <c r="HD209" s="75"/>
      <c r="HE209" s="75"/>
      <c r="HF209" s="75"/>
      <c r="HG209" s="75"/>
      <c r="HH209" s="75"/>
      <c r="HI209" s="75"/>
      <c r="HJ209" s="75"/>
      <c r="HK209" s="75"/>
      <c r="HL209" s="75"/>
      <c r="HM209" s="75"/>
      <c r="HN209" s="75"/>
      <c r="HO209" s="75"/>
      <c r="HP209" s="75"/>
      <c r="HQ209" s="75"/>
      <c r="HR209" s="75"/>
      <c r="HS209" s="75"/>
      <c r="HT209" s="75"/>
      <c r="HU209" s="75"/>
      <c r="HV209" s="75"/>
      <c r="HW209" s="75"/>
      <c r="HX209" s="75"/>
      <c r="HY209" s="75"/>
      <c r="HZ209" s="75"/>
      <c r="IA209" s="75"/>
      <c r="IB209" s="75"/>
      <c r="IC209" s="75"/>
      <c r="ID209" s="75"/>
      <c r="IE209" s="75"/>
      <c r="IF209" s="75"/>
      <c r="IG209" s="75"/>
      <c r="IH209" s="75"/>
      <c r="II209" s="75"/>
      <c r="IJ209" s="75"/>
      <c r="IK209" s="75"/>
      <c r="IL209" s="75"/>
      <c r="IM209" s="75"/>
      <c r="IN209" s="75"/>
      <c r="IO209" s="75"/>
      <c r="IP209" s="75"/>
      <c r="IQ209" s="75"/>
      <c r="IR209" s="75"/>
      <c r="IS209" s="75"/>
      <c r="IT209" s="75"/>
      <c r="IU209" s="75"/>
      <c r="IV209" s="75"/>
      <c r="IW209" s="75"/>
      <c r="IX209" s="75"/>
      <c r="IY209" s="75"/>
    </row>
    <row r="210" spans="2:259" ht="24.95" customHeight="1">
      <c r="B210" s="154"/>
      <c r="C210" s="158"/>
      <c r="D210" s="158"/>
      <c r="E210" s="158"/>
      <c r="F210" s="140"/>
      <c r="G210" s="143"/>
      <c r="H210" s="143"/>
      <c r="I210" s="159"/>
      <c r="J210" s="159"/>
      <c r="AO210" s="160"/>
      <c r="AP210" s="160"/>
      <c r="AQ210" s="160"/>
      <c r="AR210" s="160"/>
      <c r="AS210" s="160"/>
      <c r="AT210" s="160"/>
      <c r="AU210" s="160"/>
      <c r="AV210" s="160"/>
      <c r="AW210" s="157"/>
      <c r="AX210" s="157"/>
      <c r="AY210" s="157"/>
      <c r="AZ210" s="143"/>
      <c r="BA210" s="159"/>
      <c r="BB210" s="159"/>
      <c r="BC210" s="159"/>
      <c r="BD210" s="159"/>
      <c r="BE210" s="160"/>
      <c r="BF210" s="160"/>
      <c r="BG210" s="160"/>
      <c r="BH210" s="160"/>
      <c r="BI210" s="160"/>
      <c r="BJ210" s="160"/>
      <c r="BK210" s="160"/>
      <c r="BL210" s="160"/>
      <c r="BM210" s="160"/>
      <c r="BN210" s="160"/>
      <c r="BO210" s="160"/>
      <c r="BP210" s="160"/>
      <c r="BQ210" s="160"/>
      <c r="BR210" s="160"/>
      <c r="BS210" s="157"/>
      <c r="BT210" s="157"/>
      <c r="BU210" s="157"/>
      <c r="BV210" s="75"/>
      <c r="BW210" s="75"/>
      <c r="BX210" s="75"/>
      <c r="BY210" s="143"/>
      <c r="BZ210" s="75"/>
      <c r="CA210" s="143"/>
      <c r="CB210" s="143"/>
      <c r="CC210" s="143"/>
      <c r="CD210" s="143"/>
      <c r="CE210" s="143"/>
      <c r="CF210" s="143"/>
      <c r="CG210" s="75"/>
      <c r="CH210" s="75"/>
      <c r="CI210" s="75"/>
      <c r="CJ210" s="75"/>
      <c r="CK210" s="75"/>
      <c r="CL210" s="75"/>
      <c r="CM210" s="75"/>
      <c r="CN210" s="75"/>
      <c r="CO210" s="75"/>
      <c r="CP210" s="75"/>
      <c r="CQ210" s="75"/>
      <c r="CR210" s="75"/>
      <c r="CS210" s="75"/>
      <c r="CT210" s="75"/>
      <c r="CU210" s="75"/>
      <c r="CV210" s="75"/>
      <c r="CW210" s="75"/>
      <c r="CX210" s="75"/>
      <c r="CY210" s="75"/>
      <c r="CZ210" s="75"/>
      <c r="DA210" s="75"/>
      <c r="DB210" s="75"/>
      <c r="DC210" s="75"/>
      <c r="DD210" s="75"/>
      <c r="DE210" s="75"/>
      <c r="DF210" s="75"/>
      <c r="DG210" s="75"/>
      <c r="DH210" s="75"/>
      <c r="DI210" s="75"/>
      <c r="DJ210" s="75"/>
      <c r="DK210" s="75"/>
      <c r="DL210" s="75"/>
      <c r="DM210" s="75"/>
      <c r="DN210" s="75"/>
      <c r="DO210" s="75"/>
      <c r="DP210" s="75"/>
      <c r="DQ210" s="75"/>
      <c r="DR210" s="75"/>
      <c r="DS210" s="75"/>
      <c r="DT210" s="75"/>
      <c r="DU210" s="75"/>
      <c r="DV210" s="75"/>
      <c r="DW210" s="75"/>
      <c r="DX210" s="75"/>
      <c r="DY210" s="75"/>
      <c r="DZ210" s="75"/>
      <c r="EA210" s="75"/>
      <c r="EB210" s="75"/>
      <c r="EC210" s="75"/>
      <c r="ED210" s="75"/>
      <c r="EE210" s="75"/>
      <c r="EF210" s="75"/>
      <c r="EG210" s="75"/>
      <c r="EH210" s="75"/>
      <c r="EI210" s="75"/>
      <c r="EJ210" s="75"/>
      <c r="EK210" s="75"/>
      <c r="EL210" s="75"/>
      <c r="EM210" s="75"/>
      <c r="EN210" s="75"/>
      <c r="EO210" s="75"/>
      <c r="EP210" s="75"/>
      <c r="EQ210" s="75"/>
      <c r="ER210" s="75"/>
      <c r="ES210" s="75"/>
      <c r="ET210" s="75"/>
      <c r="EU210" s="75"/>
      <c r="EV210" s="75"/>
      <c r="EW210" s="75"/>
      <c r="EX210" s="75"/>
      <c r="EY210" s="75"/>
      <c r="EZ210" s="75"/>
      <c r="FA210" s="75"/>
      <c r="FB210" s="75"/>
      <c r="FC210" s="75"/>
      <c r="FD210" s="75"/>
      <c r="FE210" s="75"/>
      <c r="FF210" s="75"/>
      <c r="FG210" s="75"/>
      <c r="FH210" s="75"/>
      <c r="FI210" s="75"/>
      <c r="FJ210" s="75"/>
      <c r="FK210" s="75"/>
      <c r="FL210" s="75"/>
      <c r="FM210" s="75"/>
      <c r="FN210" s="75"/>
      <c r="FO210" s="75"/>
      <c r="FP210" s="75"/>
      <c r="FQ210" s="75"/>
      <c r="FR210" s="75"/>
      <c r="FS210" s="75"/>
      <c r="FT210" s="75"/>
      <c r="FU210" s="75"/>
      <c r="FV210" s="75"/>
      <c r="FW210" s="75"/>
      <c r="FX210" s="75"/>
      <c r="FY210" s="75"/>
      <c r="FZ210" s="75"/>
      <c r="GA210" s="75"/>
      <c r="GB210" s="75"/>
      <c r="GC210" s="75"/>
      <c r="GD210" s="75"/>
      <c r="GE210" s="75"/>
      <c r="GF210" s="75"/>
      <c r="GG210" s="75"/>
      <c r="GH210" s="75"/>
      <c r="GI210" s="75"/>
      <c r="GJ210" s="75"/>
      <c r="GK210" s="75"/>
      <c r="GL210" s="75"/>
      <c r="GM210" s="75"/>
      <c r="GN210" s="75"/>
      <c r="GO210" s="75"/>
      <c r="GP210" s="75"/>
      <c r="GQ210" s="75"/>
      <c r="GR210" s="75"/>
      <c r="GS210" s="75"/>
      <c r="GT210" s="75"/>
      <c r="GU210" s="75"/>
      <c r="GV210" s="75"/>
      <c r="GW210" s="75"/>
      <c r="GX210" s="75"/>
      <c r="GY210" s="75"/>
      <c r="GZ210" s="75"/>
      <c r="HA210" s="75"/>
      <c r="HB210" s="75"/>
      <c r="HC210" s="75"/>
      <c r="HD210" s="75"/>
      <c r="HE210" s="75"/>
      <c r="HF210" s="75"/>
      <c r="HG210" s="75"/>
      <c r="HH210" s="75"/>
      <c r="HI210" s="75"/>
      <c r="HJ210" s="75"/>
      <c r="HK210" s="75"/>
      <c r="HL210" s="75"/>
      <c r="HM210" s="75"/>
      <c r="HN210" s="75"/>
      <c r="HO210" s="75"/>
      <c r="HP210" s="75"/>
      <c r="HQ210" s="75"/>
      <c r="HR210" s="75"/>
      <c r="HS210" s="75"/>
      <c r="HT210" s="75"/>
      <c r="HU210" s="75"/>
      <c r="HV210" s="75"/>
      <c r="HW210" s="75"/>
      <c r="HX210" s="75"/>
      <c r="HY210" s="75"/>
      <c r="HZ210" s="75"/>
      <c r="IA210" s="75"/>
      <c r="IB210" s="75"/>
      <c r="IC210" s="75"/>
      <c r="ID210" s="75"/>
      <c r="IE210" s="75"/>
      <c r="IF210" s="75"/>
      <c r="IG210" s="75"/>
      <c r="IH210" s="75"/>
      <c r="II210" s="75"/>
      <c r="IJ210" s="75"/>
      <c r="IK210" s="75"/>
      <c r="IL210" s="75"/>
      <c r="IM210" s="75"/>
      <c r="IN210" s="75"/>
      <c r="IO210" s="75"/>
      <c r="IP210" s="75"/>
      <c r="IQ210" s="75"/>
      <c r="IR210" s="75"/>
      <c r="IS210" s="75"/>
      <c r="IT210" s="75"/>
      <c r="IU210" s="75"/>
      <c r="IV210" s="75"/>
      <c r="IW210" s="75"/>
      <c r="IX210" s="75"/>
      <c r="IY210" s="75"/>
    </row>
    <row r="211" spans="2:259" ht="24.95" customHeight="1">
      <c r="B211" s="656"/>
      <c r="C211" s="656"/>
      <c r="D211" s="656"/>
      <c r="E211" s="656"/>
      <c r="F211" s="656"/>
      <c r="G211" s="656"/>
      <c r="H211" s="656"/>
      <c r="I211" s="656"/>
      <c r="J211" s="656"/>
      <c r="K211" s="656"/>
      <c r="L211" s="656"/>
    </row>
    <row r="212" spans="2:259" ht="24.95" customHeight="1" thickBot="1">
      <c r="B212" s="156" t="s">
        <v>398</v>
      </c>
      <c r="C212" s="468"/>
      <c r="D212" s="468"/>
      <c r="E212" s="468"/>
      <c r="F212" s="468"/>
      <c r="G212" s="468"/>
      <c r="H212" s="468"/>
      <c r="I212" s="468"/>
      <c r="J212" s="468"/>
      <c r="K212" s="468"/>
      <c r="L212" s="468"/>
    </row>
    <row r="213" spans="2:259" ht="24.95" customHeight="1">
      <c r="B213" s="471" t="s">
        <v>377</v>
      </c>
      <c r="C213" s="472" t="s">
        <v>377</v>
      </c>
      <c r="D213" s="473" t="s">
        <v>378</v>
      </c>
      <c r="E213" s="474" t="s">
        <v>354</v>
      </c>
      <c r="F213" s="474" t="s">
        <v>354</v>
      </c>
      <c r="G213" s="474" t="s">
        <v>355</v>
      </c>
      <c r="H213" s="475" t="s">
        <v>379</v>
      </c>
      <c r="I213" s="476" t="s">
        <v>379</v>
      </c>
      <c r="J213" s="476" t="s">
        <v>379</v>
      </c>
      <c r="K213" s="476" t="s">
        <v>379</v>
      </c>
      <c r="L213" s="476" t="s">
        <v>380</v>
      </c>
      <c r="M213" s="477" t="s">
        <v>380</v>
      </c>
      <c r="N213" s="516"/>
      <c r="O213" s="547"/>
      <c r="P213" s="547"/>
      <c r="Q213" s="68"/>
      <c r="R213" s="469"/>
    </row>
    <row r="214" spans="2:259" ht="24.95" customHeight="1">
      <c r="B214" s="478" t="s">
        <v>381</v>
      </c>
      <c r="C214" s="479" t="s">
        <v>179</v>
      </c>
      <c r="D214" s="480" t="s">
        <v>381</v>
      </c>
      <c r="E214" s="481" t="s">
        <v>356</v>
      </c>
      <c r="F214" s="481" t="s">
        <v>357</v>
      </c>
      <c r="G214" s="481" t="s">
        <v>358</v>
      </c>
      <c r="H214" s="482" t="s">
        <v>382</v>
      </c>
      <c r="I214" s="483" t="s">
        <v>383</v>
      </c>
      <c r="J214" s="483" t="s">
        <v>384</v>
      </c>
      <c r="K214" s="483" t="s">
        <v>385</v>
      </c>
      <c r="L214" s="483" t="s">
        <v>381</v>
      </c>
      <c r="M214" s="484" t="s">
        <v>395</v>
      </c>
      <c r="N214" s="516"/>
      <c r="O214" s="547"/>
      <c r="P214" s="547"/>
      <c r="Q214" s="68"/>
      <c r="R214" s="469"/>
    </row>
    <row r="215" spans="2:259" ht="24.95" customHeight="1">
      <c r="B215" s="478">
        <v>1</v>
      </c>
      <c r="C215" s="479" t="s">
        <v>8</v>
      </c>
      <c r="D215" s="480">
        <v>1</v>
      </c>
      <c r="E215" s="481">
        <v>0</v>
      </c>
      <c r="F215" s="481">
        <v>25</v>
      </c>
      <c r="G215" s="481">
        <v>0.64</v>
      </c>
      <c r="H215" s="485">
        <v>1</v>
      </c>
      <c r="I215" s="486">
        <v>1</v>
      </c>
      <c r="J215" s="486">
        <v>1</v>
      </c>
      <c r="K215" s="486">
        <v>1</v>
      </c>
      <c r="L215" s="486">
        <v>1</v>
      </c>
      <c r="M215" s="487" t="s">
        <v>397</v>
      </c>
      <c r="N215" s="523"/>
      <c r="O215" s="523"/>
      <c r="P215" s="523"/>
      <c r="Q215" s="68"/>
      <c r="R215" s="470"/>
    </row>
    <row r="216" spans="2:259" ht="24.95" customHeight="1">
      <c r="B216" s="478">
        <v>1</v>
      </c>
      <c r="C216" s="479" t="s">
        <v>8</v>
      </c>
      <c r="D216" s="480">
        <v>1</v>
      </c>
      <c r="E216" s="481">
        <v>4</v>
      </c>
      <c r="F216" s="481">
        <v>25</v>
      </c>
      <c r="G216" s="481">
        <v>0</v>
      </c>
      <c r="H216" s="482">
        <v>1</v>
      </c>
      <c r="I216" s="483">
        <v>1</v>
      </c>
      <c r="J216" s="483">
        <v>1</v>
      </c>
      <c r="K216" s="483">
        <v>1</v>
      </c>
      <c r="L216" s="483">
        <v>1</v>
      </c>
      <c r="M216" s="484" t="s">
        <v>397</v>
      </c>
      <c r="N216" s="523"/>
      <c r="O216" s="523"/>
      <c r="P216" s="523"/>
      <c r="Q216" s="68"/>
      <c r="R216" s="469"/>
    </row>
    <row r="217" spans="2:259" ht="24.95" customHeight="1">
      <c r="B217" s="478">
        <v>1</v>
      </c>
      <c r="C217" s="479" t="s">
        <v>8</v>
      </c>
      <c r="D217" s="480" t="s">
        <v>386</v>
      </c>
      <c r="E217" s="481" t="s">
        <v>386</v>
      </c>
      <c r="F217" s="481" t="s">
        <v>386</v>
      </c>
      <c r="G217" s="481" t="s">
        <v>386</v>
      </c>
      <c r="H217" s="482" t="s">
        <v>386</v>
      </c>
      <c r="I217" s="483" t="s">
        <v>386</v>
      </c>
      <c r="J217" s="483" t="s">
        <v>386</v>
      </c>
      <c r="K217" s="483" t="s">
        <v>386</v>
      </c>
      <c r="L217" s="483" t="s">
        <v>386</v>
      </c>
      <c r="M217" s="484" t="s">
        <v>386</v>
      </c>
      <c r="N217" s="523"/>
      <c r="O217" s="523"/>
      <c r="P217" s="523"/>
      <c r="Q217" s="68"/>
      <c r="R217" s="469"/>
    </row>
    <row r="218" spans="2:259" ht="24.95" customHeight="1">
      <c r="B218" s="478">
        <v>1</v>
      </c>
      <c r="C218" s="479" t="s">
        <v>8</v>
      </c>
      <c r="D218" s="480">
        <v>2</v>
      </c>
      <c r="E218" s="481">
        <v>0</v>
      </c>
      <c r="F218" s="481">
        <v>8</v>
      </c>
      <c r="G218" s="481">
        <v>0.64</v>
      </c>
      <c r="H218" s="482">
        <v>1</v>
      </c>
      <c r="I218" s="483">
        <v>1</v>
      </c>
      <c r="J218" s="483">
        <v>1</v>
      </c>
      <c r="K218" s="483">
        <v>1</v>
      </c>
      <c r="L218" s="483">
        <v>1</v>
      </c>
      <c r="M218" s="484" t="s">
        <v>397</v>
      </c>
      <c r="N218" s="523"/>
      <c r="O218" s="523"/>
      <c r="P218" s="523"/>
      <c r="Q218" s="68"/>
      <c r="R218" s="469"/>
    </row>
    <row r="219" spans="2:259" ht="24.95" customHeight="1">
      <c r="B219" s="478">
        <v>1</v>
      </c>
      <c r="C219" s="479" t="s">
        <v>8</v>
      </c>
      <c r="D219" s="480">
        <v>2</v>
      </c>
      <c r="E219" s="481">
        <v>14</v>
      </c>
      <c r="F219" s="481">
        <v>32</v>
      </c>
      <c r="G219" s="481">
        <v>0</v>
      </c>
      <c r="H219" s="482">
        <v>1</v>
      </c>
      <c r="I219" s="483">
        <v>1</v>
      </c>
      <c r="J219" s="483">
        <v>1</v>
      </c>
      <c r="K219" s="483">
        <v>1</v>
      </c>
      <c r="L219" s="483">
        <v>1</v>
      </c>
      <c r="M219" s="484" t="s">
        <v>397</v>
      </c>
      <c r="N219" s="547"/>
      <c r="O219" s="547"/>
      <c r="P219" s="547"/>
      <c r="Q219" s="68"/>
      <c r="R219" s="469"/>
    </row>
    <row r="220" spans="2:259" ht="24.95" customHeight="1">
      <c r="B220" s="478">
        <v>1</v>
      </c>
      <c r="C220" s="479" t="s">
        <v>8</v>
      </c>
      <c r="D220" s="480">
        <v>2</v>
      </c>
      <c r="E220" s="481">
        <v>14</v>
      </c>
      <c r="F220" s="481">
        <v>32</v>
      </c>
      <c r="G220" s="481">
        <v>0</v>
      </c>
      <c r="H220" s="482">
        <v>1</v>
      </c>
      <c r="I220" s="483">
        <v>1</v>
      </c>
      <c r="J220" s="483">
        <v>1</v>
      </c>
      <c r="K220" s="483">
        <v>1</v>
      </c>
      <c r="L220" s="483">
        <v>1</v>
      </c>
      <c r="M220" s="484" t="s">
        <v>397</v>
      </c>
      <c r="N220" s="547"/>
      <c r="O220" s="547"/>
      <c r="P220" s="547"/>
      <c r="Q220" s="68"/>
      <c r="R220" s="469"/>
    </row>
    <row r="221" spans="2:259" ht="24.95" customHeight="1">
      <c r="B221" s="478" t="s">
        <v>387</v>
      </c>
      <c r="C221" s="479" t="s">
        <v>387</v>
      </c>
      <c r="D221" s="480" t="s">
        <v>387</v>
      </c>
      <c r="E221" s="481" t="s">
        <v>387</v>
      </c>
      <c r="F221" s="481" t="s">
        <v>387</v>
      </c>
      <c r="G221" s="481" t="s">
        <v>387</v>
      </c>
      <c r="H221" s="482" t="s">
        <v>387</v>
      </c>
      <c r="I221" s="483" t="s">
        <v>387</v>
      </c>
      <c r="J221" s="483" t="s">
        <v>387</v>
      </c>
      <c r="K221" s="483" t="s">
        <v>387</v>
      </c>
      <c r="L221" s="483" t="s">
        <v>387</v>
      </c>
      <c r="M221" s="484" t="s">
        <v>387</v>
      </c>
      <c r="N221" s="547"/>
      <c r="O221" s="547"/>
      <c r="P221" s="547"/>
      <c r="Q221" s="68"/>
      <c r="R221" s="469"/>
    </row>
    <row r="222" spans="2:259" ht="24.95" customHeight="1">
      <c r="B222" s="478">
        <v>2</v>
      </c>
      <c r="C222" s="479" t="s">
        <v>121</v>
      </c>
      <c r="D222" s="480">
        <v>1</v>
      </c>
      <c r="E222" s="481">
        <v>0</v>
      </c>
      <c r="F222" s="481">
        <v>13.333333333333334</v>
      </c>
      <c r="G222" s="481">
        <v>0</v>
      </c>
      <c r="H222" s="482">
        <v>1</v>
      </c>
      <c r="I222" s="483">
        <v>1</v>
      </c>
      <c r="J222" s="483">
        <v>1</v>
      </c>
      <c r="K222" s="483">
        <v>1</v>
      </c>
      <c r="L222" s="483">
        <v>4</v>
      </c>
      <c r="M222" s="484" t="s">
        <v>397</v>
      </c>
      <c r="N222" s="523" t="str">
        <f>C222</f>
        <v>FL120</v>
      </c>
      <c r="O222" s="523" t="str">
        <f>SUM(F222:F224)&amp;" kip"</f>
        <v>120 kip</v>
      </c>
      <c r="P222" s="523" t="str">
        <f>MID(O222,1,FIND("k",O222)-1)/2&amp;" ton"</f>
        <v>60 ton</v>
      </c>
      <c r="Q222" s="68"/>
      <c r="R222" s="469"/>
    </row>
    <row r="223" spans="2:259" ht="24.95" customHeight="1">
      <c r="B223" s="478">
        <v>2</v>
      </c>
      <c r="C223" s="479" t="s">
        <v>121</v>
      </c>
      <c r="D223" s="480">
        <v>1</v>
      </c>
      <c r="E223" s="481">
        <v>14</v>
      </c>
      <c r="F223" s="481">
        <v>53.333333333333336</v>
      </c>
      <c r="G223" s="481">
        <v>200</v>
      </c>
      <c r="H223" s="482">
        <v>1</v>
      </c>
      <c r="I223" s="483">
        <v>1</v>
      </c>
      <c r="J223" s="483">
        <v>1</v>
      </c>
      <c r="K223" s="483">
        <v>1</v>
      </c>
      <c r="L223" s="483">
        <v>4</v>
      </c>
      <c r="M223" s="484" t="s">
        <v>397</v>
      </c>
      <c r="N223" s="547"/>
      <c r="O223" s="547"/>
      <c r="P223" s="547"/>
      <c r="Q223" s="68"/>
      <c r="R223" s="469"/>
    </row>
    <row r="224" spans="2:259" ht="24.95" customHeight="1">
      <c r="B224" s="478">
        <v>2</v>
      </c>
      <c r="C224" s="479" t="s">
        <v>121</v>
      </c>
      <c r="D224" s="480">
        <v>1</v>
      </c>
      <c r="E224" s="481">
        <v>14</v>
      </c>
      <c r="F224" s="481">
        <v>53.333333333333336</v>
      </c>
      <c r="G224" s="481">
        <v>0.2</v>
      </c>
      <c r="H224" s="482">
        <v>1</v>
      </c>
      <c r="I224" s="483">
        <v>1</v>
      </c>
      <c r="J224" s="483">
        <v>1</v>
      </c>
      <c r="K224" s="483">
        <v>1</v>
      </c>
      <c r="L224" s="483">
        <v>4</v>
      </c>
      <c r="M224" s="484" t="s">
        <v>397</v>
      </c>
      <c r="N224" s="547"/>
      <c r="O224" s="547"/>
      <c r="P224" s="547"/>
      <c r="Q224" s="68"/>
      <c r="R224" s="469"/>
    </row>
    <row r="225" spans="2:18" ht="24.95" customHeight="1">
      <c r="B225" s="478" t="s">
        <v>387</v>
      </c>
      <c r="C225" s="479" t="s">
        <v>387</v>
      </c>
      <c r="D225" s="480" t="s">
        <v>387</v>
      </c>
      <c r="E225" s="481" t="s">
        <v>387</v>
      </c>
      <c r="F225" s="481" t="s">
        <v>387</v>
      </c>
      <c r="G225" s="481" t="s">
        <v>387</v>
      </c>
      <c r="H225" s="482" t="s">
        <v>387</v>
      </c>
      <c r="I225" s="483" t="s">
        <v>387</v>
      </c>
      <c r="J225" s="483" t="s">
        <v>387</v>
      </c>
      <c r="K225" s="483" t="s">
        <v>387</v>
      </c>
      <c r="L225" s="483" t="s">
        <v>387</v>
      </c>
      <c r="M225" s="484" t="s">
        <v>387</v>
      </c>
      <c r="N225" s="547"/>
      <c r="O225" s="547"/>
      <c r="P225" s="547"/>
      <c r="Q225" s="68"/>
      <c r="R225" s="469"/>
    </row>
    <row r="226" spans="2:18" ht="24.95" customHeight="1">
      <c r="B226" s="478">
        <v>3</v>
      </c>
      <c r="C226" s="479" t="s">
        <v>147</v>
      </c>
      <c r="D226" s="480">
        <v>1</v>
      </c>
      <c r="E226" s="481">
        <v>0</v>
      </c>
      <c r="F226" s="481">
        <v>26</v>
      </c>
      <c r="G226" s="481">
        <v>0.64</v>
      </c>
      <c r="H226" s="482">
        <v>0</v>
      </c>
      <c r="I226" s="483">
        <v>0</v>
      </c>
      <c r="J226" s="483">
        <v>1</v>
      </c>
      <c r="K226" s="483">
        <v>1</v>
      </c>
      <c r="L226" s="483">
        <v>1</v>
      </c>
      <c r="M226" s="484" t="s">
        <v>397</v>
      </c>
      <c r="N226" s="523"/>
      <c r="O226" s="523"/>
      <c r="P226" s="523"/>
      <c r="Q226" s="68"/>
      <c r="R226" s="469"/>
    </row>
    <row r="227" spans="2:18" ht="24.95" customHeight="1">
      <c r="B227" s="478">
        <v>3</v>
      </c>
      <c r="C227" s="479" t="s">
        <v>147</v>
      </c>
      <c r="D227" s="480" t="s">
        <v>386</v>
      </c>
      <c r="E227" s="481" t="s">
        <v>386</v>
      </c>
      <c r="F227" s="481" t="s">
        <v>386</v>
      </c>
      <c r="G227" s="481" t="s">
        <v>386</v>
      </c>
      <c r="H227" s="482" t="s">
        <v>386</v>
      </c>
      <c r="I227" s="483" t="s">
        <v>386</v>
      </c>
      <c r="J227" s="483" t="s">
        <v>386</v>
      </c>
      <c r="K227" s="483" t="s">
        <v>386</v>
      </c>
      <c r="L227" s="483" t="s">
        <v>386</v>
      </c>
      <c r="M227" s="484" t="s">
        <v>386</v>
      </c>
      <c r="N227" s="547"/>
      <c r="O227" s="547"/>
      <c r="P227" s="547"/>
      <c r="Q227" s="68"/>
      <c r="R227" s="469"/>
    </row>
    <row r="228" spans="2:18" ht="24.95" customHeight="1">
      <c r="B228" s="478">
        <v>3</v>
      </c>
      <c r="C228" s="479" t="s">
        <v>147</v>
      </c>
      <c r="D228" s="480">
        <v>2</v>
      </c>
      <c r="E228" s="481">
        <v>0</v>
      </c>
      <c r="F228" s="481">
        <v>8</v>
      </c>
      <c r="G228" s="481">
        <v>0</v>
      </c>
      <c r="H228" s="482">
        <v>1</v>
      </c>
      <c r="I228" s="483">
        <v>1</v>
      </c>
      <c r="J228" s="483">
        <v>1</v>
      </c>
      <c r="K228" s="483">
        <v>1</v>
      </c>
      <c r="L228" s="483">
        <v>1</v>
      </c>
      <c r="M228" s="484" t="s">
        <v>397</v>
      </c>
      <c r="N228" s="548"/>
      <c r="O228" s="548"/>
      <c r="P228" s="548"/>
      <c r="Q228" s="68"/>
      <c r="R228" s="469"/>
    </row>
    <row r="229" spans="2:18" ht="24.95" customHeight="1">
      <c r="B229" s="478">
        <v>3</v>
      </c>
      <c r="C229" s="479" t="s">
        <v>147</v>
      </c>
      <c r="D229" s="480">
        <v>2</v>
      </c>
      <c r="E229" s="481">
        <v>14</v>
      </c>
      <c r="F229" s="481">
        <v>32</v>
      </c>
      <c r="G229" s="481">
        <v>0</v>
      </c>
      <c r="H229" s="482">
        <v>1</v>
      </c>
      <c r="I229" s="483">
        <v>1</v>
      </c>
      <c r="J229" s="483">
        <v>1</v>
      </c>
      <c r="K229" s="483">
        <v>1</v>
      </c>
      <c r="L229" s="483">
        <v>1</v>
      </c>
      <c r="M229" s="484" t="s">
        <v>397</v>
      </c>
      <c r="N229" s="547"/>
      <c r="O229" s="547"/>
      <c r="P229" s="547"/>
      <c r="Q229" s="68"/>
      <c r="R229" s="469"/>
    </row>
    <row r="230" spans="2:18" ht="24.95" customHeight="1">
      <c r="B230" s="478">
        <v>3</v>
      </c>
      <c r="C230" s="479" t="s">
        <v>147</v>
      </c>
      <c r="D230" s="480">
        <v>2</v>
      </c>
      <c r="E230" s="481">
        <v>14</v>
      </c>
      <c r="F230" s="481">
        <v>32</v>
      </c>
      <c r="G230" s="481">
        <v>0</v>
      </c>
      <c r="H230" s="482">
        <v>1</v>
      </c>
      <c r="I230" s="483">
        <v>1</v>
      </c>
      <c r="J230" s="483">
        <v>1</v>
      </c>
      <c r="K230" s="483">
        <v>1</v>
      </c>
      <c r="L230" s="483">
        <v>1</v>
      </c>
      <c r="M230" s="484" t="s">
        <v>397</v>
      </c>
      <c r="N230" s="547"/>
      <c r="O230" s="547"/>
      <c r="P230" s="547"/>
      <c r="Q230" s="68"/>
      <c r="R230" s="469"/>
    </row>
    <row r="231" spans="2:18" ht="24.95" customHeight="1">
      <c r="B231" s="478">
        <v>3</v>
      </c>
      <c r="C231" s="479" t="s">
        <v>147</v>
      </c>
      <c r="D231" s="480" t="s">
        <v>386</v>
      </c>
      <c r="E231" s="481" t="s">
        <v>386</v>
      </c>
      <c r="F231" s="481" t="s">
        <v>386</v>
      </c>
      <c r="G231" s="481" t="s">
        <v>386</v>
      </c>
      <c r="H231" s="482" t="s">
        <v>386</v>
      </c>
      <c r="I231" s="483" t="s">
        <v>386</v>
      </c>
      <c r="J231" s="483" t="s">
        <v>386</v>
      </c>
      <c r="K231" s="483" t="s">
        <v>386</v>
      </c>
      <c r="L231" s="483" t="s">
        <v>386</v>
      </c>
      <c r="M231" s="484" t="s">
        <v>386</v>
      </c>
      <c r="N231" s="547"/>
      <c r="O231" s="547"/>
      <c r="P231" s="547"/>
      <c r="Q231" s="68"/>
      <c r="R231" s="469"/>
    </row>
    <row r="232" spans="2:18" ht="24.95" customHeight="1">
      <c r="B232" s="478">
        <v>3</v>
      </c>
      <c r="C232" s="479" t="s">
        <v>147</v>
      </c>
      <c r="D232" s="480">
        <v>3</v>
      </c>
      <c r="E232" s="481">
        <v>0</v>
      </c>
      <c r="F232" s="481">
        <v>18</v>
      </c>
      <c r="G232" s="481">
        <v>0.64</v>
      </c>
      <c r="H232" s="482">
        <v>1</v>
      </c>
      <c r="I232" s="483">
        <v>1</v>
      </c>
      <c r="J232" s="483">
        <v>0</v>
      </c>
      <c r="K232" s="483">
        <v>0</v>
      </c>
      <c r="L232" s="483">
        <v>1</v>
      </c>
      <c r="M232" s="484" t="s">
        <v>397</v>
      </c>
      <c r="N232" s="523"/>
      <c r="O232" s="523"/>
      <c r="P232" s="523"/>
      <c r="Q232" s="68"/>
      <c r="R232" s="469"/>
    </row>
    <row r="233" spans="2:18" ht="24.95" customHeight="1">
      <c r="B233" s="478">
        <v>3</v>
      </c>
      <c r="C233" s="479" t="s">
        <v>147</v>
      </c>
      <c r="D233" s="480">
        <v>3</v>
      </c>
      <c r="E233" s="481">
        <v>0</v>
      </c>
      <c r="F233" s="481">
        <v>0</v>
      </c>
      <c r="G233" s="481">
        <v>0</v>
      </c>
      <c r="H233" s="482">
        <v>1</v>
      </c>
      <c r="I233" s="483">
        <v>1</v>
      </c>
      <c r="J233" s="483">
        <v>0</v>
      </c>
      <c r="K233" s="483">
        <v>0</v>
      </c>
      <c r="L233" s="483">
        <v>1</v>
      </c>
      <c r="M233" s="484" t="s">
        <v>397</v>
      </c>
      <c r="N233" s="547"/>
      <c r="O233" s="547"/>
      <c r="P233" s="547"/>
      <c r="Q233" s="68"/>
      <c r="R233" s="469"/>
    </row>
    <row r="234" spans="2:18" ht="24.95" customHeight="1">
      <c r="B234" s="478" t="s">
        <v>387</v>
      </c>
      <c r="C234" s="479" t="s">
        <v>387</v>
      </c>
      <c r="D234" s="480" t="s">
        <v>387</v>
      </c>
      <c r="E234" s="481" t="s">
        <v>387</v>
      </c>
      <c r="F234" s="481" t="s">
        <v>387</v>
      </c>
      <c r="G234" s="481" t="s">
        <v>387</v>
      </c>
      <c r="H234" s="482" t="s">
        <v>387</v>
      </c>
      <c r="I234" s="483" t="s">
        <v>387</v>
      </c>
      <c r="J234" s="483" t="s">
        <v>387</v>
      </c>
      <c r="K234" s="483" t="s">
        <v>387</v>
      </c>
      <c r="L234" s="483" t="s">
        <v>387</v>
      </c>
      <c r="M234" s="484" t="s">
        <v>387</v>
      </c>
      <c r="N234" s="547"/>
      <c r="O234" s="547"/>
      <c r="P234" s="547"/>
      <c r="Q234" s="68"/>
      <c r="R234" s="469"/>
    </row>
    <row r="235" spans="2:18" ht="24.95" customHeight="1">
      <c r="B235" s="478">
        <v>4</v>
      </c>
      <c r="C235" s="479" t="s">
        <v>388</v>
      </c>
      <c r="D235" s="480">
        <v>1</v>
      </c>
      <c r="E235" s="481">
        <v>0</v>
      </c>
      <c r="F235" s="481">
        <v>8</v>
      </c>
      <c r="G235" s="481">
        <v>0</v>
      </c>
      <c r="H235" s="482">
        <v>1</v>
      </c>
      <c r="I235" s="483">
        <v>1</v>
      </c>
      <c r="J235" s="483">
        <v>1</v>
      </c>
      <c r="K235" s="483">
        <v>1</v>
      </c>
      <c r="L235" s="483">
        <v>4</v>
      </c>
      <c r="M235" s="484" t="s">
        <v>397</v>
      </c>
      <c r="N235" s="523" t="str">
        <f>C235</f>
        <v>HS20 TRK</v>
      </c>
      <c r="O235" s="523" t="str">
        <f>SUM(F235:F237)&amp;" kip"</f>
        <v>72 kip</v>
      </c>
      <c r="P235" s="523" t="str">
        <f>MID(O235,1,FIND("k",O235)-1)/2&amp;" ton"</f>
        <v>36 ton</v>
      </c>
      <c r="Q235" s="68"/>
      <c r="R235" s="469"/>
    </row>
    <row r="236" spans="2:18" ht="24.95" customHeight="1">
      <c r="B236" s="478">
        <v>4</v>
      </c>
      <c r="C236" s="479" t="s">
        <v>388</v>
      </c>
      <c r="D236" s="480">
        <v>1</v>
      </c>
      <c r="E236" s="481">
        <v>14</v>
      </c>
      <c r="F236" s="481">
        <v>32</v>
      </c>
      <c r="G236" s="481">
        <v>0</v>
      </c>
      <c r="H236" s="482">
        <v>1</v>
      </c>
      <c r="I236" s="483">
        <v>1</v>
      </c>
      <c r="J236" s="483">
        <v>1</v>
      </c>
      <c r="K236" s="483">
        <v>1</v>
      </c>
      <c r="L236" s="483">
        <v>4</v>
      </c>
      <c r="M236" s="484" t="s">
        <v>397</v>
      </c>
      <c r="N236" s="547"/>
      <c r="O236" s="547"/>
      <c r="P236" s="547"/>
      <c r="Q236" s="68"/>
      <c r="R236" s="469"/>
    </row>
    <row r="237" spans="2:18" ht="24.95" customHeight="1">
      <c r="B237" s="478">
        <v>4</v>
      </c>
      <c r="C237" s="479" t="s">
        <v>388</v>
      </c>
      <c r="D237" s="480">
        <v>1</v>
      </c>
      <c r="E237" s="481">
        <v>14</v>
      </c>
      <c r="F237" s="481">
        <v>32</v>
      </c>
      <c r="G237" s="481">
        <v>0</v>
      </c>
      <c r="H237" s="482">
        <v>1</v>
      </c>
      <c r="I237" s="483">
        <v>1</v>
      </c>
      <c r="J237" s="483">
        <v>1</v>
      </c>
      <c r="K237" s="483">
        <v>1</v>
      </c>
      <c r="L237" s="483">
        <v>4</v>
      </c>
      <c r="M237" s="484" t="s">
        <v>397</v>
      </c>
      <c r="N237" s="547"/>
      <c r="O237" s="547"/>
      <c r="P237" s="547"/>
      <c r="Q237" s="68"/>
      <c r="R237" s="469"/>
    </row>
    <row r="238" spans="2:18" ht="24.95" customHeight="1">
      <c r="B238" s="478" t="s">
        <v>387</v>
      </c>
      <c r="C238" s="479" t="s">
        <v>387</v>
      </c>
      <c r="D238" s="480" t="s">
        <v>387</v>
      </c>
      <c r="E238" s="481" t="s">
        <v>387</v>
      </c>
      <c r="F238" s="481" t="s">
        <v>387</v>
      </c>
      <c r="G238" s="481" t="s">
        <v>387</v>
      </c>
      <c r="H238" s="482" t="s">
        <v>387</v>
      </c>
      <c r="I238" s="483" t="s">
        <v>387</v>
      </c>
      <c r="J238" s="483" t="s">
        <v>387</v>
      </c>
      <c r="K238" s="483" t="s">
        <v>387</v>
      </c>
      <c r="L238" s="483" t="s">
        <v>387</v>
      </c>
      <c r="M238" s="484" t="s">
        <v>387</v>
      </c>
      <c r="N238" s="547"/>
      <c r="O238" s="547"/>
      <c r="P238" s="547"/>
      <c r="Q238" s="68"/>
      <c r="R238" s="469"/>
    </row>
    <row r="239" spans="2:18" ht="24.95" customHeight="1">
      <c r="B239" s="478">
        <v>5</v>
      </c>
      <c r="C239" s="479" t="s">
        <v>1</v>
      </c>
      <c r="D239" s="480">
        <v>1</v>
      </c>
      <c r="E239" s="481">
        <v>0</v>
      </c>
      <c r="F239" s="481">
        <v>12</v>
      </c>
      <c r="G239" s="481">
        <v>0</v>
      </c>
      <c r="H239" s="482">
        <v>1</v>
      </c>
      <c r="I239" s="483">
        <v>1</v>
      </c>
      <c r="J239" s="483">
        <v>1</v>
      </c>
      <c r="K239" s="483">
        <v>1</v>
      </c>
      <c r="L239" s="483">
        <v>2</v>
      </c>
      <c r="M239" s="484" t="s">
        <v>397</v>
      </c>
      <c r="N239" s="523" t="str">
        <f>C239</f>
        <v>SU2</v>
      </c>
      <c r="O239" s="523" t="str">
        <f>SUM(F239:F240)&amp;" kip"</f>
        <v>34 kip</v>
      </c>
      <c r="P239" s="523" t="str">
        <f>MID(O239,1,FIND("k",O239)-1)/2&amp;" ton"</f>
        <v>17 ton</v>
      </c>
      <c r="Q239" s="68"/>
      <c r="R239" s="469"/>
    </row>
    <row r="240" spans="2:18" ht="24.95" customHeight="1">
      <c r="B240" s="478">
        <v>5</v>
      </c>
      <c r="C240" s="479" t="s">
        <v>1</v>
      </c>
      <c r="D240" s="480">
        <v>1</v>
      </c>
      <c r="E240" s="481">
        <v>13</v>
      </c>
      <c r="F240" s="481">
        <v>22</v>
      </c>
      <c r="G240" s="481">
        <v>0</v>
      </c>
      <c r="H240" s="482">
        <v>1</v>
      </c>
      <c r="I240" s="483">
        <v>1</v>
      </c>
      <c r="J240" s="483">
        <v>1</v>
      </c>
      <c r="K240" s="483">
        <v>1</v>
      </c>
      <c r="L240" s="483">
        <v>2</v>
      </c>
      <c r="M240" s="484" t="s">
        <v>397</v>
      </c>
      <c r="N240" s="547"/>
      <c r="O240" s="547"/>
      <c r="P240" s="547"/>
      <c r="Q240" s="68"/>
      <c r="R240" s="469"/>
    </row>
    <row r="241" spans="2:18" ht="24.95" customHeight="1">
      <c r="B241" s="478" t="s">
        <v>387</v>
      </c>
      <c r="C241" s="479" t="s">
        <v>387</v>
      </c>
      <c r="D241" s="480" t="s">
        <v>387</v>
      </c>
      <c r="E241" s="481" t="s">
        <v>387</v>
      </c>
      <c r="F241" s="481" t="s">
        <v>387</v>
      </c>
      <c r="G241" s="481" t="s">
        <v>387</v>
      </c>
      <c r="H241" s="482" t="s">
        <v>387</v>
      </c>
      <c r="I241" s="483" t="s">
        <v>387</v>
      </c>
      <c r="J241" s="483" t="s">
        <v>387</v>
      </c>
      <c r="K241" s="483" t="s">
        <v>387</v>
      </c>
      <c r="L241" s="483" t="s">
        <v>387</v>
      </c>
      <c r="M241" s="484" t="s">
        <v>387</v>
      </c>
      <c r="N241" s="547"/>
      <c r="O241" s="547"/>
      <c r="P241" s="547"/>
      <c r="Q241" s="68"/>
      <c r="R241" s="469"/>
    </row>
    <row r="242" spans="2:18" ht="24.95" customHeight="1">
      <c r="B242" s="478">
        <v>6</v>
      </c>
      <c r="C242" s="479" t="s">
        <v>2</v>
      </c>
      <c r="D242" s="480">
        <v>1</v>
      </c>
      <c r="E242" s="481">
        <v>0</v>
      </c>
      <c r="F242" s="481">
        <v>22</v>
      </c>
      <c r="G242" s="481">
        <v>0</v>
      </c>
      <c r="H242" s="482">
        <v>1</v>
      </c>
      <c r="I242" s="483">
        <v>1</v>
      </c>
      <c r="J242" s="483">
        <v>1</v>
      </c>
      <c r="K242" s="483">
        <v>1</v>
      </c>
      <c r="L242" s="483">
        <v>2</v>
      </c>
      <c r="M242" s="484" t="s">
        <v>396</v>
      </c>
      <c r="N242" s="523" t="str">
        <f>C242</f>
        <v>SU3</v>
      </c>
      <c r="O242" s="523" t="str">
        <f>SUM(F242:F244)&amp;" kip"</f>
        <v>66 kip</v>
      </c>
      <c r="P242" s="523" t="str">
        <f>MID(O242,1,FIND("k",O242)-1)/2&amp;" ton"</f>
        <v>33 ton</v>
      </c>
      <c r="Q242" s="68"/>
      <c r="R242" s="469"/>
    </row>
    <row r="243" spans="2:18" ht="24.95" customHeight="1">
      <c r="B243" s="478">
        <v>6</v>
      </c>
      <c r="C243" s="479" t="s">
        <v>2</v>
      </c>
      <c r="D243" s="480">
        <v>1</v>
      </c>
      <c r="E243" s="481">
        <v>11</v>
      </c>
      <c r="F243" s="481">
        <v>22</v>
      </c>
      <c r="G243" s="481">
        <v>0</v>
      </c>
      <c r="H243" s="482">
        <v>1</v>
      </c>
      <c r="I243" s="483">
        <v>1</v>
      </c>
      <c r="J243" s="483">
        <v>1</v>
      </c>
      <c r="K243" s="483">
        <v>1</v>
      </c>
      <c r="L243" s="483">
        <v>2</v>
      </c>
      <c r="M243" s="484" t="s">
        <v>396</v>
      </c>
      <c r="N243" s="547"/>
      <c r="O243" s="547"/>
      <c r="P243" s="547"/>
      <c r="Q243" s="68"/>
      <c r="R243" s="469"/>
    </row>
    <row r="244" spans="2:18" ht="24.95" customHeight="1">
      <c r="B244" s="478">
        <v>6</v>
      </c>
      <c r="C244" s="479" t="s">
        <v>2</v>
      </c>
      <c r="D244" s="480">
        <v>1</v>
      </c>
      <c r="E244" s="481">
        <v>4.1669999999999998</v>
      </c>
      <c r="F244" s="481">
        <v>22</v>
      </c>
      <c r="G244" s="481">
        <v>0</v>
      </c>
      <c r="H244" s="482">
        <v>1</v>
      </c>
      <c r="I244" s="483">
        <v>1</v>
      </c>
      <c r="J244" s="483">
        <v>1</v>
      </c>
      <c r="K244" s="483">
        <v>1</v>
      </c>
      <c r="L244" s="483">
        <v>2</v>
      </c>
      <c r="M244" s="484" t="s">
        <v>396</v>
      </c>
      <c r="N244" s="547"/>
      <c r="O244" s="547"/>
      <c r="P244" s="547"/>
      <c r="Q244" s="68"/>
      <c r="R244" s="469"/>
    </row>
    <row r="245" spans="2:18" ht="24.95" customHeight="1">
      <c r="B245" s="478" t="s">
        <v>387</v>
      </c>
      <c r="C245" s="479" t="s">
        <v>387</v>
      </c>
      <c r="D245" s="480" t="s">
        <v>387</v>
      </c>
      <c r="E245" s="481" t="s">
        <v>387</v>
      </c>
      <c r="F245" s="481" t="s">
        <v>387</v>
      </c>
      <c r="G245" s="481" t="s">
        <v>387</v>
      </c>
      <c r="H245" s="482" t="s">
        <v>387</v>
      </c>
      <c r="I245" s="483" t="s">
        <v>387</v>
      </c>
      <c r="J245" s="483" t="s">
        <v>387</v>
      </c>
      <c r="K245" s="483" t="s">
        <v>387</v>
      </c>
      <c r="L245" s="483" t="s">
        <v>387</v>
      </c>
      <c r="M245" s="484" t="s">
        <v>387</v>
      </c>
      <c r="N245" s="547"/>
      <c r="O245" s="547"/>
      <c r="P245" s="547"/>
      <c r="Q245" s="68"/>
      <c r="R245" s="469"/>
    </row>
    <row r="246" spans="2:18" ht="24.95" customHeight="1">
      <c r="B246" s="478">
        <v>7</v>
      </c>
      <c r="C246" s="479" t="s">
        <v>3</v>
      </c>
      <c r="D246" s="480">
        <v>1</v>
      </c>
      <c r="E246" s="481">
        <v>0</v>
      </c>
      <c r="F246" s="481">
        <v>13.9</v>
      </c>
      <c r="G246" s="481">
        <v>0</v>
      </c>
      <c r="H246" s="482">
        <v>1</v>
      </c>
      <c r="I246" s="483">
        <v>1</v>
      </c>
      <c r="J246" s="483">
        <v>1</v>
      </c>
      <c r="K246" s="483">
        <v>1</v>
      </c>
      <c r="L246" s="483">
        <v>2</v>
      </c>
      <c r="M246" s="484" t="s">
        <v>396</v>
      </c>
      <c r="N246" s="523" t="str">
        <f>C246</f>
        <v>SU4</v>
      </c>
      <c r="O246" s="523" t="str">
        <f>SUM(F246:F249)&amp;" kip"</f>
        <v>70 kip</v>
      </c>
      <c r="P246" s="523" t="str">
        <f>MID(O246,1,FIND("k",O246)-1)/2&amp;" ton"</f>
        <v>35 ton</v>
      </c>
      <c r="Q246" s="68"/>
      <c r="R246" s="469"/>
    </row>
    <row r="247" spans="2:18" ht="24.95" customHeight="1">
      <c r="B247" s="478">
        <v>7</v>
      </c>
      <c r="C247" s="479" t="s">
        <v>3</v>
      </c>
      <c r="D247" s="480">
        <v>1</v>
      </c>
      <c r="E247" s="481">
        <v>9.1669999999999998</v>
      </c>
      <c r="F247" s="481">
        <v>18.7</v>
      </c>
      <c r="G247" s="481">
        <v>0</v>
      </c>
      <c r="H247" s="482">
        <v>1</v>
      </c>
      <c r="I247" s="483">
        <v>1</v>
      </c>
      <c r="J247" s="483">
        <v>1</v>
      </c>
      <c r="K247" s="483">
        <v>1</v>
      </c>
      <c r="L247" s="483">
        <v>2</v>
      </c>
      <c r="M247" s="484" t="s">
        <v>396</v>
      </c>
      <c r="N247" s="547"/>
      <c r="O247" s="547"/>
      <c r="P247" s="547"/>
      <c r="Q247" s="68"/>
      <c r="R247" s="469"/>
    </row>
    <row r="248" spans="2:18" ht="24.95" customHeight="1">
      <c r="B248" s="478">
        <v>7</v>
      </c>
      <c r="C248" s="479" t="s">
        <v>3</v>
      </c>
      <c r="D248" s="480">
        <v>1</v>
      </c>
      <c r="E248" s="481">
        <v>4.1669999999999998</v>
      </c>
      <c r="F248" s="481">
        <v>18.7</v>
      </c>
      <c r="G248" s="481">
        <v>0</v>
      </c>
      <c r="H248" s="482">
        <v>1</v>
      </c>
      <c r="I248" s="483">
        <v>1</v>
      </c>
      <c r="J248" s="483">
        <v>1</v>
      </c>
      <c r="K248" s="483">
        <v>1</v>
      </c>
      <c r="L248" s="483">
        <v>2</v>
      </c>
      <c r="M248" s="484" t="s">
        <v>396</v>
      </c>
      <c r="N248" s="547"/>
      <c r="O248" s="547"/>
      <c r="P248" s="547"/>
      <c r="Q248" s="68"/>
      <c r="R248" s="469"/>
    </row>
    <row r="249" spans="2:18" ht="24.95" customHeight="1">
      <c r="B249" s="478">
        <v>7</v>
      </c>
      <c r="C249" s="479" t="s">
        <v>3</v>
      </c>
      <c r="D249" s="480">
        <v>1</v>
      </c>
      <c r="E249" s="481">
        <v>4.1669999999999998</v>
      </c>
      <c r="F249" s="481">
        <v>18.7</v>
      </c>
      <c r="G249" s="481">
        <v>0</v>
      </c>
      <c r="H249" s="482">
        <v>1</v>
      </c>
      <c r="I249" s="483">
        <v>1</v>
      </c>
      <c r="J249" s="483">
        <v>1</v>
      </c>
      <c r="K249" s="483">
        <v>1</v>
      </c>
      <c r="L249" s="483">
        <v>2</v>
      </c>
      <c r="M249" s="484" t="s">
        <v>396</v>
      </c>
      <c r="N249" s="547"/>
      <c r="O249" s="547"/>
      <c r="P249" s="547"/>
      <c r="Q249" s="68"/>
      <c r="R249" s="469"/>
    </row>
    <row r="250" spans="2:18" ht="24.95" customHeight="1">
      <c r="B250" s="478" t="s">
        <v>387</v>
      </c>
      <c r="C250" s="479" t="s">
        <v>387</v>
      </c>
      <c r="D250" s="480" t="s">
        <v>387</v>
      </c>
      <c r="E250" s="481" t="s">
        <v>387</v>
      </c>
      <c r="F250" s="481" t="s">
        <v>387</v>
      </c>
      <c r="G250" s="481" t="s">
        <v>387</v>
      </c>
      <c r="H250" s="482" t="s">
        <v>387</v>
      </c>
      <c r="I250" s="483" t="s">
        <v>387</v>
      </c>
      <c r="J250" s="483" t="s">
        <v>387</v>
      </c>
      <c r="K250" s="483" t="s">
        <v>387</v>
      </c>
      <c r="L250" s="483" t="s">
        <v>387</v>
      </c>
      <c r="M250" s="484" t="s">
        <v>387</v>
      </c>
      <c r="N250" s="547"/>
      <c r="O250" s="547"/>
      <c r="P250" s="547"/>
      <c r="Q250" s="68"/>
      <c r="R250" s="469"/>
    </row>
    <row r="251" spans="2:18" ht="24.95" customHeight="1">
      <c r="B251" s="478">
        <v>8</v>
      </c>
      <c r="C251" s="479" t="s">
        <v>4</v>
      </c>
      <c r="D251" s="480">
        <v>1</v>
      </c>
      <c r="E251" s="481">
        <v>0</v>
      </c>
      <c r="F251" s="481">
        <v>12</v>
      </c>
      <c r="G251" s="481">
        <v>0</v>
      </c>
      <c r="H251" s="482">
        <v>1</v>
      </c>
      <c r="I251" s="483">
        <v>1</v>
      </c>
      <c r="J251" s="483">
        <v>1</v>
      </c>
      <c r="K251" s="483">
        <v>1</v>
      </c>
      <c r="L251" s="483">
        <v>2</v>
      </c>
      <c r="M251" s="484" t="s">
        <v>396</v>
      </c>
      <c r="N251" s="523" t="str">
        <f>C251</f>
        <v>C3</v>
      </c>
      <c r="O251" s="523" t="str">
        <f>SUM(F251:F253)&amp;" kip"</f>
        <v>56 kip</v>
      </c>
      <c r="P251" s="523" t="str">
        <f>MID(O251,1,FIND("k",O251)-1)/2&amp;" ton"</f>
        <v>28 ton</v>
      </c>
      <c r="Q251" s="68"/>
      <c r="R251" s="469"/>
    </row>
    <row r="252" spans="2:18" ht="24.95" customHeight="1">
      <c r="B252" s="478">
        <v>8</v>
      </c>
      <c r="C252" s="479" t="s">
        <v>4</v>
      </c>
      <c r="D252" s="480">
        <v>1</v>
      </c>
      <c r="E252" s="481">
        <v>10</v>
      </c>
      <c r="F252" s="481">
        <v>22</v>
      </c>
      <c r="G252" s="481">
        <v>0</v>
      </c>
      <c r="H252" s="482">
        <v>1</v>
      </c>
      <c r="I252" s="483">
        <v>1</v>
      </c>
      <c r="J252" s="483">
        <v>1</v>
      </c>
      <c r="K252" s="483">
        <v>1</v>
      </c>
      <c r="L252" s="483">
        <v>2</v>
      </c>
      <c r="M252" s="484" t="s">
        <v>396</v>
      </c>
      <c r="N252" s="547"/>
      <c r="O252" s="547"/>
      <c r="P252" s="547"/>
      <c r="Q252" s="68"/>
      <c r="R252" s="469"/>
    </row>
    <row r="253" spans="2:18" ht="24.95" customHeight="1">
      <c r="B253" s="478">
        <v>8</v>
      </c>
      <c r="C253" s="479" t="s">
        <v>4</v>
      </c>
      <c r="D253" s="480">
        <v>1</v>
      </c>
      <c r="E253" s="481">
        <v>20</v>
      </c>
      <c r="F253" s="481">
        <v>22</v>
      </c>
      <c r="G253" s="481">
        <v>0</v>
      </c>
      <c r="H253" s="482">
        <v>1</v>
      </c>
      <c r="I253" s="483">
        <v>1</v>
      </c>
      <c r="J253" s="483">
        <v>1</v>
      </c>
      <c r="K253" s="483">
        <v>1</v>
      </c>
      <c r="L253" s="483">
        <v>2</v>
      </c>
      <c r="M253" s="484" t="s">
        <v>396</v>
      </c>
      <c r="N253" s="547"/>
      <c r="O253" s="547"/>
      <c r="P253" s="547"/>
      <c r="Q253" s="68"/>
      <c r="R253" s="469"/>
    </row>
    <row r="254" spans="2:18" ht="24.95" customHeight="1">
      <c r="B254" s="478" t="s">
        <v>387</v>
      </c>
      <c r="C254" s="479" t="s">
        <v>387</v>
      </c>
      <c r="D254" s="480" t="s">
        <v>387</v>
      </c>
      <c r="E254" s="481" t="s">
        <v>387</v>
      </c>
      <c r="F254" s="481" t="s">
        <v>387</v>
      </c>
      <c r="G254" s="481" t="s">
        <v>387</v>
      </c>
      <c r="H254" s="482" t="s">
        <v>387</v>
      </c>
      <c r="I254" s="483" t="s">
        <v>387</v>
      </c>
      <c r="J254" s="483" t="s">
        <v>387</v>
      </c>
      <c r="K254" s="483" t="s">
        <v>387</v>
      </c>
      <c r="L254" s="483" t="s">
        <v>387</v>
      </c>
      <c r="M254" s="484" t="s">
        <v>387</v>
      </c>
      <c r="N254" s="547"/>
      <c r="O254" s="547"/>
      <c r="P254" s="547"/>
      <c r="Q254" s="68"/>
      <c r="R254" s="469"/>
    </row>
    <row r="255" spans="2:18" ht="24.95" customHeight="1">
      <c r="B255" s="478">
        <v>9</v>
      </c>
      <c r="C255" s="479" t="s">
        <v>5</v>
      </c>
      <c r="D255" s="480">
        <v>1</v>
      </c>
      <c r="E255" s="481">
        <v>0</v>
      </c>
      <c r="F255" s="481">
        <v>7.3</v>
      </c>
      <c r="G255" s="481">
        <v>0</v>
      </c>
      <c r="H255" s="482">
        <v>1</v>
      </c>
      <c r="I255" s="483">
        <v>1</v>
      </c>
      <c r="J255" s="483">
        <v>1</v>
      </c>
      <c r="K255" s="483">
        <v>1</v>
      </c>
      <c r="L255" s="483">
        <v>2</v>
      </c>
      <c r="M255" s="484" t="s">
        <v>396</v>
      </c>
      <c r="N255" s="523" t="str">
        <f>C255</f>
        <v>C4</v>
      </c>
      <c r="O255" s="523" t="str">
        <f>SUM(F255:F258)&amp;" kip"</f>
        <v>73.3 kip</v>
      </c>
      <c r="P255" s="523" t="str">
        <f>MID(O255,1,FIND("k",O255)-1)/2&amp;" ton"</f>
        <v>36.65 ton</v>
      </c>
      <c r="Q255" s="68"/>
      <c r="R255" s="469"/>
    </row>
    <row r="256" spans="2:18" ht="24.95" customHeight="1">
      <c r="B256" s="478">
        <v>9</v>
      </c>
      <c r="C256" s="479" t="s">
        <v>5</v>
      </c>
      <c r="D256" s="480">
        <v>1</v>
      </c>
      <c r="E256" s="481">
        <v>10</v>
      </c>
      <c r="F256" s="481">
        <v>22</v>
      </c>
      <c r="G256" s="481">
        <v>0</v>
      </c>
      <c r="H256" s="482">
        <v>1</v>
      </c>
      <c r="I256" s="483">
        <v>1</v>
      </c>
      <c r="J256" s="483">
        <v>1</v>
      </c>
      <c r="K256" s="483">
        <v>1</v>
      </c>
      <c r="L256" s="483">
        <v>2</v>
      </c>
      <c r="M256" s="484" t="s">
        <v>396</v>
      </c>
      <c r="N256" s="547"/>
      <c r="O256" s="547"/>
      <c r="P256" s="547"/>
      <c r="Q256" s="68"/>
      <c r="R256" s="469"/>
    </row>
    <row r="257" spans="2:18" ht="24.95" customHeight="1">
      <c r="B257" s="478">
        <v>9</v>
      </c>
      <c r="C257" s="479" t="s">
        <v>5</v>
      </c>
      <c r="D257" s="480">
        <v>1</v>
      </c>
      <c r="E257" s="481">
        <v>21.832999999999998</v>
      </c>
      <c r="F257" s="481">
        <v>22</v>
      </c>
      <c r="G257" s="481">
        <v>0</v>
      </c>
      <c r="H257" s="482">
        <v>1</v>
      </c>
      <c r="I257" s="483">
        <v>1</v>
      </c>
      <c r="J257" s="483">
        <v>1</v>
      </c>
      <c r="K257" s="483">
        <v>1</v>
      </c>
      <c r="L257" s="483">
        <v>2</v>
      </c>
      <c r="M257" s="484" t="s">
        <v>396</v>
      </c>
      <c r="N257" s="547"/>
      <c r="O257" s="547"/>
      <c r="P257" s="547"/>
      <c r="Q257" s="68"/>
      <c r="R257" s="469"/>
    </row>
    <row r="258" spans="2:18" ht="24.95" customHeight="1">
      <c r="B258" s="478">
        <v>9</v>
      </c>
      <c r="C258" s="479" t="s">
        <v>5</v>
      </c>
      <c r="D258" s="480">
        <v>1</v>
      </c>
      <c r="E258" s="481">
        <v>4.1669999999999998</v>
      </c>
      <c r="F258" s="481">
        <v>22</v>
      </c>
      <c r="G258" s="481">
        <v>0</v>
      </c>
      <c r="H258" s="482">
        <v>1</v>
      </c>
      <c r="I258" s="483">
        <v>1</v>
      </c>
      <c r="J258" s="483">
        <v>1</v>
      </c>
      <c r="K258" s="483">
        <v>1</v>
      </c>
      <c r="L258" s="483">
        <v>2</v>
      </c>
      <c r="M258" s="484" t="s">
        <v>396</v>
      </c>
      <c r="N258" s="547"/>
      <c r="O258" s="547"/>
      <c r="P258" s="547"/>
      <c r="Q258" s="68"/>
      <c r="R258" s="469"/>
    </row>
    <row r="259" spans="2:18" ht="24.95" customHeight="1">
      <c r="B259" s="478" t="s">
        <v>387</v>
      </c>
      <c r="C259" s="479" t="s">
        <v>387</v>
      </c>
      <c r="D259" s="480" t="s">
        <v>387</v>
      </c>
      <c r="E259" s="481" t="s">
        <v>387</v>
      </c>
      <c r="F259" s="481" t="s">
        <v>387</v>
      </c>
      <c r="G259" s="481" t="s">
        <v>387</v>
      </c>
      <c r="H259" s="482" t="s">
        <v>387</v>
      </c>
      <c r="I259" s="483" t="s">
        <v>387</v>
      </c>
      <c r="J259" s="483" t="s">
        <v>387</v>
      </c>
      <c r="K259" s="483" t="s">
        <v>387</v>
      </c>
      <c r="L259" s="483" t="s">
        <v>387</v>
      </c>
      <c r="M259" s="484" t="s">
        <v>387</v>
      </c>
      <c r="N259" s="547"/>
      <c r="O259" s="547"/>
      <c r="P259" s="547"/>
      <c r="Q259" s="68"/>
      <c r="R259" s="469"/>
    </row>
    <row r="260" spans="2:18" ht="24.95" customHeight="1">
      <c r="B260" s="478">
        <v>10</v>
      </c>
      <c r="C260" s="479" t="s">
        <v>6</v>
      </c>
      <c r="D260" s="480">
        <v>1</v>
      </c>
      <c r="E260" s="481">
        <v>0</v>
      </c>
      <c r="F260" s="481">
        <v>10</v>
      </c>
      <c r="G260" s="481">
        <v>0</v>
      </c>
      <c r="H260" s="482">
        <v>1</v>
      </c>
      <c r="I260" s="483">
        <v>1</v>
      </c>
      <c r="J260" s="483">
        <v>1</v>
      </c>
      <c r="K260" s="483">
        <v>1</v>
      </c>
      <c r="L260" s="483">
        <v>2</v>
      </c>
      <c r="M260" s="484" t="s">
        <v>396</v>
      </c>
      <c r="N260" s="523" t="str">
        <f>C260</f>
        <v>C5</v>
      </c>
      <c r="O260" s="523" t="str">
        <f>SUM(F260:F264)&amp;" kip"</f>
        <v>80 kip</v>
      </c>
      <c r="P260" s="523" t="str">
        <f>MID(O260,1,FIND("k",O260)-1)/2&amp;" ton"</f>
        <v>40 ton</v>
      </c>
      <c r="Q260" s="68"/>
      <c r="R260" s="469"/>
    </row>
    <row r="261" spans="2:18" ht="24.95" customHeight="1">
      <c r="B261" s="478">
        <v>10</v>
      </c>
      <c r="C261" s="479" t="s">
        <v>6</v>
      </c>
      <c r="D261" s="480">
        <v>1</v>
      </c>
      <c r="E261" s="481">
        <v>10</v>
      </c>
      <c r="F261" s="481">
        <v>20</v>
      </c>
      <c r="G261" s="481">
        <v>0</v>
      </c>
      <c r="H261" s="482">
        <v>1</v>
      </c>
      <c r="I261" s="483">
        <v>1</v>
      </c>
      <c r="J261" s="483">
        <v>1</v>
      </c>
      <c r="K261" s="483">
        <v>1</v>
      </c>
      <c r="L261" s="483">
        <v>2</v>
      </c>
      <c r="M261" s="484" t="s">
        <v>396</v>
      </c>
      <c r="N261" s="547"/>
      <c r="O261" s="547"/>
      <c r="P261" s="547"/>
      <c r="Q261" s="68"/>
      <c r="R261" s="469"/>
    </row>
    <row r="262" spans="2:18" ht="24.95" customHeight="1">
      <c r="B262" s="478">
        <v>10</v>
      </c>
      <c r="C262" s="479" t="s">
        <v>6</v>
      </c>
      <c r="D262" s="480">
        <v>1</v>
      </c>
      <c r="E262" s="481">
        <v>4.1669999999999998</v>
      </c>
      <c r="F262" s="481">
        <v>20</v>
      </c>
      <c r="G262" s="481">
        <v>0</v>
      </c>
      <c r="H262" s="482">
        <v>1</v>
      </c>
      <c r="I262" s="483">
        <v>1</v>
      </c>
      <c r="J262" s="483">
        <v>1</v>
      </c>
      <c r="K262" s="483">
        <v>1</v>
      </c>
      <c r="L262" s="483">
        <v>2</v>
      </c>
      <c r="M262" s="484" t="s">
        <v>396</v>
      </c>
      <c r="N262" s="547"/>
      <c r="O262" s="547"/>
      <c r="P262" s="547"/>
      <c r="Q262" s="68"/>
      <c r="R262" s="469"/>
    </row>
    <row r="263" spans="2:18" ht="24.95" customHeight="1">
      <c r="B263" s="478">
        <v>10</v>
      </c>
      <c r="C263" s="479" t="s">
        <v>6</v>
      </c>
      <c r="D263" s="480">
        <v>1</v>
      </c>
      <c r="E263" s="481">
        <v>17.667000000000002</v>
      </c>
      <c r="F263" s="481">
        <v>15</v>
      </c>
      <c r="G263" s="481">
        <v>0</v>
      </c>
      <c r="H263" s="482">
        <v>1</v>
      </c>
      <c r="I263" s="483">
        <v>1</v>
      </c>
      <c r="J263" s="483">
        <v>1</v>
      </c>
      <c r="K263" s="483">
        <v>1</v>
      </c>
      <c r="L263" s="483">
        <v>2</v>
      </c>
      <c r="M263" s="484" t="s">
        <v>396</v>
      </c>
      <c r="N263" s="547"/>
      <c r="O263" s="547"/>
      <c r="P263" s="547"/>
      <c r="Q263" s="68"/>
      <c r="R263" s="469"/>
    </row>
    <row r="264" spans="2:18" ht="24.95" customHeight="1">
      <c r="B264" s="478">
        <v>10</v>
      </c>
      <c r="C264" s="479" t="s">
        <v>6</v>
      </c>
      <c r="D264" s="480">
        <v>1</v>
      </c>
      <c r="E264" s="481">
        <v>4.1669999999999998</v>
      </c>
      <c r="F264" s="481">
        <v>15</v>
      </c>
      <c r="G264" s="481">
        <v>0</v>
      </c>
      <c r="H264" s="482">
        <v>1</v>
      </c>
      <c r="I264" s="483">
        <v>1</v>
      </c>
      <c r="J264" s="483">
        <v>1</v>
      </c>
      <c r="K264" s="483">
        <v>1</v>
      </c>
      <c r="L264" s="483">
        <v>2</v>
      </c>
      <c r="M264" s="484" t="s">
        <v>396</v>
      </c>
      <c r="N264" s="547"/>
      <c r="O264" s="547"/>
      <c r="P264" s="547"/>
      <c r="Q264" s="68"/>
      <c r="R264" s="469"/>
    </row>
    <row r="265" spans="2:18" ht="24.95" customHeight="1">
      <c r="B265" s="478" t="s">
        <v>387</v>
      </c>
      <c r="C265" s="479" t="s">
        <v>387</v>
      </c>
      <c r="D265" s="480" t="s">
        <v>387</v>
      </c>
      <c r="E265" s="481" t="s">
        <v>387</v>
      </c>
      <c r="F265" s="481" t="s">
        <v>387</v>
      </c>
      <c r="G265" s="481" t="s">
        <v>387</v>
      </c>
      <c r="H265" s="482" t="s">
        <v>387</v>
      </c>
      <c r="I265" s="483" t="s">
        <v>387</v>
      </c>
      <c r="J265" s="483" t="s">
        <v>387</v>
      </c>
      <c r="K265" s="483" t="s">
        <v>387</v>
      </c>
      <c r="L265" s="483" t="s">
        <v>387</v>
      </c>
      <c r="M265" s="484" t="s">
        <v>387</v>
      </c>
      <c r="N265" s="547"/>
      <c r="O265" s="547"/>
      <c r="P265" s="547"/>
      <c r="Q265" s="68"/>
      <c r="R265" s="469"/>
    </row>
    <row r="266" spans="2:18" ht="24.95" customHeight="1">
      <c r="B266" s="478">
        <v>11</v>
      </c>
      <c r="C266" s="479" t="s">
        <v>7</v>
      </c>
      <c r="D266" s="480">
        <v>1</v>
      </c>
      <c r="E266" s="481">
        <v>0</v>
      </c>
      <c r="F266" s="481">
        <v>8</v>
      </c>
      <c r="G266" s="481">
        <v>0</v>
      </c>
      <c r="H266" s="482">
        <v>1</v>
      </c>
      <c r="I266" s="483">
        <v>1</v>
      </c>
      <c r="J266" s="483">
        <v>1</v>
      </c>
      <c r="K266" s="483">
        <v>1</v>
      </c>
      <c r="L266" s="483">
        <v>2</v>
      </c>
      <c r="M266" s="484" t="s">
        <v>396</v>
      </c>
      <c r="N266" s="523" t="str">
        <f>C266</f>
        <v>ST5</v>
      </c>
      <c r="O266" s="523" t="str">
        <f>SUM(F266:F270)&amp;" kip"</f>
        <v>80 kip</v>
      </c>
      <c r="P266" s="523" t="str">
        <f>MID(O266,1,FIND("k",O266)-1)/2&amp;" ton"</f>
        <v>40 ton</v>
      </c>
      <c r="Q266" s="68"/>
      <c r="R266" s="469"/>
    </row>
    <row r="267" spans="2:18" ht="24.95" customHeight="1">
      <c r="B267" s="478">
        <v>11</v>
      </c>
      <c r="C267" s="479" t="s">
        <v>7</v>
      </c>
      <c r="D267" s="480">
        <v>1</v>
      </c>
      <c r="E267" s="481">
        <v>27</v>
      </c>
      <c r="F267" s="481">
        <v>18</v>
      </c>
      <c r="G267" s="481">
        <v>0</v>
      </c>
      <c r="H267" s="482">
        <v>1</v>
      </c>
      <c r="I267" s="483">
        <v>1</v>
      </c>
      <c r="J267" s="483">
        <v>1</v>
      </c>
      <c r="K267" s="483">
        <v>1</v>
      </c>
      <c r="L267" s="483">
        <v>2</v>
      </c>
      <c r="M267" s="484" t="s">
        <v>396</v>
      </c>
      <c r="N267" s="547"/>
      <c r="O267" s="547"/>
      <c r="P267" s="547"/>
      <c r="Q267" s="68"/>
      <c r="R267" s="469"/>
    </row>
    <row r="268" spans="2:18" ht="24.95" customHeight="1">
      <c r="B268" s="478">
        <v>11</v>
      </c>
      <c r="C268" s="479" t="s">
        <v>7</v>
      </c>
      <c r="D268" s="480">
        <v>1</v>
      </c>
      <c r="E268" s="481">
        <v>4</v>
      </c>
      <c r="F268" s="481">
        <v>18</v>
      </c>
      <c r="G268" s="481">
        <v>0</v>
      </c>
      <c r="H268" s="482">
        <v>1</v>
      </c>
      <c r="I268" s="483">
        <v>1</v>
      </c>
      <c r="J268" s="483">
        <v>1</v>
      </c>
      <c r="K268" s="483">
        <v>1</v>
      </c>
      <c r="L268" s="483">
        <v>2</v>
      </c>
      <c r="M268" s="484" t="s">
        <v>396</v>
      </c>
      <c r="N268" s="547"/>
      <c r="O268" s="547"/>
      <c r="P268" s="547"/>
      <c r="Q268" s="68"/>
      <c r="R268" s="469"/>
    </row>
    <row r="269" spans="2:18" ht="24.95" customHeight="1">
      <c r="B269" s="478">
        <v>11</v>
      </c>
      <c r="C269" s="479" t="s">
        <v>7</v>
      </c>
      <c r="D269" s="480">
        <v>1</v>
      </c>
      <c r="E269" s="481">
        <v>12</v>
      </c>
      <c r="F269" s="481">
        <v>18</v>
      </c>
      <c r="G269" s="481">
        <v>0</v>
      </c>
      <c r="H269" s="482">
        <v>1</v>
      </c>
      <c r="I269" s="483">
        <v>1</v>
      </c>
      <c r="J269" s="483">
        <v>1</v>
      </c>
      <c r="K269" s="483">
        <v>1</v>
      </c>
      <c r="L269" s="483">
        <v>2</v>
      </c>
      <c r="M269" s="484" t="s">
        <v>396</v>
      </c>
      <c r="N269" s="547"/>
      <c r="O269" s="547"/>
      <c r="P269" s="547"/>
      <c r="Q269" s="68"/>
      <c r="R269" s="469"/>
    </row>
    <row r="270" spans="2:18" ht="24.95" customHeight="1">
      <c r="B270" s="478">
        <v>11</v>
      </c>
      <c r="C270" s="479" t="s">
        <v>7</v>
      </c>
      <c r="D270" s="480">
        <v>1</v>
      </c>
      <c r="E270" s="481">
        <v>24</v>
      </c>
      <c r="F270" s="481">
        <v>18</v>
      </c>
      <c r="G270" s="481">
        <v>0</v>
      </c>
      <c r="H270" s="482">
        <v>1</v>
      </c>
      <c r="I270" s="483">
        <v>1</v>
      </c>
      <c r="J270" s="483">
        <v>1</v>
      </c>
      <c r="K270" s="483">
        <v>1</v>
      </c>
      <c r="L270" s="483">
        <v>2</v>
      </c>
      <c r="M270" s="484" t="s">
        <v>396</v>
      </c>
      <c r="N270" s="547"/>
      <c r="O270" s="547"/>
      <c r="P270" s="547"/>
      <c r="Q270" s="68"/>
      <c r="R270" s="469"/>
    </row>
    <row r="271" spans="2:18" ht="24.95" customHeight="1">
      <c r="B271" s="478" t="s">
        <v>387</v>
      </c>
      <c r="C271" s="479" t="s">
        <v>387</v>
      </c>
      <c r="D271" s="480" t="s">
        <v>387</v>
      </c>
      <c r="E271" s="481" t="s">
        <v>387</v>
      </c>
      <c r="F271" s="481" t="s">
        <v>387</v>
      </c>
      <c r="G271" s="481" t="s">
        <v>387</v>
      </c>
      <c r="H271" s="482" t="s">
        <v>387</v>
      </c>
      <c r="I271" s="483" t="s">
        <v>387</v>
      </c>
      <c r="J271" s="483" t="s">
        <v>387</v>
      </c>
      <c r="K271" s="483" t="s">
        <v>387</v>
      </c>
      <c r="L271" s="483" t="s">
        <v>387</v>
      </c>
      <c r="M271" s="484" t="s">
        <v>387</v>
      </c>
      <c r="N271" s="547"/>
      <c r="O271" s="547"/>
      <c r="P271" s="547"/>
      <c r="Q271" s="68"/>
      <c r="R271" s="469"/>
    </row>
    <row r="272" spans="2:18" ht="24.95" customHeight="1">
      <c r="B272" s="478">
        <v>12</v>
      </c>
      <c r="C272" s="479" t="s">
        <v>389</v>
      </c>
      <c r="D272" s="480">
        <v>1</v>
      </c>
      <c r="E272" s="481">
        <v>0</v>
      </c>
      <c r="F272" s="481">
        <v>27.5</v>
      </c>
      <c r="G272" s="481">
        <v>0</v>
      </c>
      <c r="H272" s="482">
        <v>1</v>
      </c>
      <c r="I272" s="483">
        <v>1</v>
      </c>
      <c r="J272" s="483">
        <v>1</v>
      </c>
      <c r="K272" s="483">
        <v>1</v>
      </c>
      <c r="L272" s="483">
        <v>3</v>
      </c>
      <c r="M272" s="484" t="s">
        <v>353</v>
      </c>
      <c r="N272" s="523" t="str">
        <f>C272</f>
        <v>CRN1</v>
      </c>
      <c r="O272" s="523" t="str">
        <f>SUM(F272:F278)&amp;" kip"</f>
        <v>158 kip</v>
      </c>
      <c r="P272" s="523" t="str">
        <f>MID(O272,1,FIND("k",O272)-1)/2&amp;" ton"</f>
        <v>79 ton</v>
      </c>
      <c r="Q272" s="68"/>
      <c r="R272" s="469"/>
    </row>
    <row r="273" spans="2:18" ht="24.95" customHeight="1">
      <c r="B273" s="478">
        <v>12</v>
      </c>
      <c r="C273" s="479" t="s">
        <v>389</v>
      </c>
      <c r="D273" s="480">
        <v>1</v>
      </c>
      <c r="E273" s="481">
        <v>4.5</v>
      </c>
      <c r="F273" s="481">
        <v>27.5</v>
      </c>
      <c r="G273" s="481">
        <v>0</v>
      </c>
      <c r="H273" s="482">
        <v>1</v>
      </c>
      <c r="I273" s="483">
        <v>1</v>
      </c>
      <c r="J273" s="483">
        <v>1</v>
      </c>
      <c r="K273" s="483">
        <v>1</v>
      </c>
      <c r="L273" s="483">
        <v>3</v>
      </c>
      <c r="M273" s="484" t="s">
        <v>353</v>
      </c>
      <c r="N273" s="547"/>
      <c r="O273" s="547"/>
      <c r="P273" s="547"/>
      <c r="Q273" s="68"/>
      <c r="R273" s="469"/>
    </row>
    <row r="274" spans="2:18" ht="24.95" customHeight="1">
      <c r="B274" s="478">
        <v>12</v>
      </c>
      <c r="C274" s="479" t="s">
        <v>389</v>
      </c>
      <c r="D274" s="480">
        <v>1</v>
      </c>
      <c r="E274" s="481">
        <v>10.5</v>
      </c>
      <c r="F274" s="481">
        <v>15</v>
      </c>
      <c r="G274" s="481">
        <v>0</v>
      </c>
      <c r="H274" s="482">
        <v>1</v>
      </c>
      <c r="I274" s="483">
        <v>1</v>
      </c>
      <c r="J274" s="483">
        <v>1</v>
      </c>
      <c r="K274" s="483">
        <v>1</v>
      </c>
      <c r="L274" s="483">
        <v>3</v>
      </c>
      <c r="M274" s="484" t="s">
        <v>353</v>
      </c>
      <c r="N274" s="547"/>
      <c r="O274" s="547"/>
      <c r="P274" s="547"/>
      <c r="Q274" s="68"/>
      <c r="R274" s="469"/>
    </row>
    <row r="275" spans="2:18" ht="24.95" customHeight="1">
      <c r="B275" s="478">
        <v>12</v>
      </c>
      <c r="C275" s="479" t="s">
        <v>389</v>
      </c>
      <c r="D275" s="480">
        <v>1</v>
      </c>
      <c r="E275" s="481">
        <v>100</v>
      </c>
      <c r="F275" s="481">
        <v>22</v>
      </c>
      <c r="G275" s="481">
        <v>0</v>
      </c>
      <c r="H275" s="482">
        <v>1</v>
      </c>
      <c r="I275" s="483">
        <v>1</v>
      </c>
      <c r="J275" s="483">
        <v>1</v>
      </c>
      <c r="K275" s="483">
        <v>1</v>
      </c>
      <c r="L275" s="483">
        <v>3</v>
      </c>
      <c r="M275" s="484" t="s">
        <v>353</v>
      </c>
      <c r="N275" s="547"/>
      <c r="O275" s="547"/>
      <c r="P275" s="547"/>
      <c r="Q275" s="68"/>
      <c r="R275" s="469"/>
    </row>
    <row r="276" spans="2:18" ht="24.95" customHeight="1">
      <c r="B276" s="478">
        <v>12</v>
      </c>
      <c r="C276" s="479" t="s">
        <v>389</v>
      </c>
      <c r="D276" s="480">
        <v>1</v>
      </c>
      <c r="E276" s="481">
        <v>4</v>
      </c>
      <c r="F276" s="481">
        <v>22</v>
      </c>
      <c r="G276" s="481">
        <v>0</v>
      </c>
      <c r="H276" s="482">
        <v>1</v>
      </c>
      <c r="I276" s="483">
        <v>1</v>
      </c>
      <c r="J276" s="483">
        <v>1</v>
      </c>
      <c r="K276" s="483">
        <v>1</v>
      </c>
      <c r="L276" s="483">
        <v>3</v>
      </c>
      <c r="M276" s="484" t="s">
        <v>353</v>
      </c>
      <c r="N276" s="547"/>
      <c r="O276" s="547"/>
      <c r="P276" s="547"/>
      <c r="Q276" s="68"/>
      <c r="R276" s="469"/>
    </row>
    <row r="277" spans="2:18" ht="24.95" customHeight="1">
      <c r="B277" s="478">
        <v>12</v>
      </c>
      <c r="C277" s="479" t="s">
        <v>389</v>
      </c>
      <c r="D277" s="480">
        <v>1</v>
      </c>
      <c r="E277" s="481">
        <v>9</v>
      </c>
      <c r="F277" s="481">
        <v>22</v>
      </c>
      <c r="G277" s="481">
        <v>0</v>
      </c>
      <c r="H277" s="482">
        <v>1</v>
      </c>
      <c r="I277" s="483">
        <v>1</v>
      </c>
      <c r="J277" s="483">
        <v>1</v>
      </c>
      <c r="K277" s="483">
        <v>1</v>
      </c>
      <c r="L277" s="483">
        <v>3</v>
      </c>
      <c r="M277" s="484" t="s">
        <v>353</v>
      </c>
      <c r="N277" s="547"/>
      <c r="O277" s="547"/>
      <c r="P277" s="547"/>
      <c r="Q277" s="68"/>
      <c r="R277" s="469"/>
    </row>
    <row r="278" spans="2:18" ht="24.95" customHeight="1">
      <c r="B278" s="478">
        <v>12</v>
      </c>
      <c r="C278" s="479" t="s">
        <v>389</v>
      </c>
      <c r="D278" s="480">
        <v>1</v>
      </c>
      <c r="E278" s="481">
        <v>4</v>
      </c>
      <c r="F278" s="481">
        <v>22</v>
      </c>
      <c r="G278" s="481">
        <v>0</v>
      </c>
      <c r="H278" s="482">
        <v>1</v>
      </c>
      <c r="I278" s="483">
        <v>1</v>
      </c>
      <c r="J278" s="483">
        <v>1</v>
      </c>
      <c r="K278" s="483">
        <v>1</v>
      </c>
      <c r="L278" s="483">
        <v>3</v>
      </c>
      <c r="M278" s="484" t="s">
        <v>353</v>
      </c>
      <c r="N278" s="547"/>
      <c r="O278" s="547"/>
      <c r="P278" s="547"/>
      <c r="Q278" s="68"/>
      <c r="R278" s="469"/>
    </row>
    <row r="279" spans="2:18" ht="24.95" customHeight="1">
      <c r="B279" s="478" t="s">
        <v>387</v>
      </c>
      <c r="C279" s="479" t="s">
        <v>387</v>
      </c>
      <c r="D279" s="480" t="s">
        <v>387</v>
      </c>
      <c r="E279" s="481" t="s">
        <v>387</v>
      </c>
      <c r="F279" s="481" t="s">
        <v>387</v>
      </c>
      <c r="G279" s="481" t="s">
        <v>387</v>
      </c>
      <c r="H279" s="482" t="s">
        <v>387</v>
      </c>
      <c r="I279" s="483" t="s">
        <v>387</v>
      </c>
      <c r="J279" s="483" t="s">
        <v>387</v>
      </c>
      <c r="K279" s="483" t="s">
        <v>387</v>
      </c>
      <c r="L279" s="483" t="s">
        <v>387</v>
      </c>
      <c r="M279" s="484" t="s">
        <v>387</v>
      </c>
      <c r="N279" s="547"/>
      <c r="O279" s="547"/>
      <c r="P279" s="547"/>
      <c r="Q279" s="68"/>
      <c r="R279" s="469"/>
    </row>
    <row r="280" spans="2:18" ht="24.95" customHeight="1">
      <c r="B280" s="478">
        <v>13</v>
      </c>
      <c r="C280" s="479" t="s">
        <v>390</v>
      </c>
      <c r="D280" s="480">
        <v>1</v>
      </c>
      <c r="E280" s="481">
        <v>0</v>
      </c>
      <c r="F280" s="481">
        <v>14.5</v>
      </c>
      <c r="G280" s="481">
        <v>0</v>
      </c>
      <c r="H280" s="482">
        <v>1</v>
      </c>
      <c r="I280" s="483">
        <v>1</v>
      </c>
      <c r="J280" s="483">
        <v>1</v>
      </c>
      <c r="K280" s="483">
        <v>1</v>
      </c>
      <c r="L280" s="483">
        <v>3</v>
      </c>
      <c r="M280" s="484" t="s">
        <v>353</v>
      </c>
      <c r="N280" s="523" t="str">
        <f>C280</f>
        <v>CRN2</v>
      </c>
      <c r="O280" s="523" t="str">
        <f>SUM(F280:F283)&amp;" kip"</f>
        <v>95 kip</v>
      </c>
      <c r="P280" s="523" t="str">
        <f>MID(O280,1,FIND("k",O280)-1)/2&amp;" ton"</f>
        <v>47.5 ton</v>
      </c>
      <c r="Q280" s="68"/>
      <c r="R280" s="469"/>
    </row>
    <row r="281" spans="2:18" ht="24.95" customHeight="1">
      <c r="B281" s="478">
        <v>13</v>
      </c>
      <c r="C281" s="479" t="s">
        <v>390</v>
      </c>
      <c r="D281" s="480">
        <v>1</v>
      </c>
      <c r="E281" s="481">
        <v>4.5</v>
      </c>
      <c r="F281" s="481">
        <v>14.5</v>
      </c>
      <c r="G281" s="481">
        <v>0</v>
      </c>
      <c r="H281" s="482">
        <v>1</v>
      </c>
      <c r="I281" s="483">
        <v>1</v>
      </c>
      <c r="J281" s="483">
        <v>1</v>
      </c>
      <c r="K281" s="483">
        <v>1</v>
      </c>
      <c r="L281" s="483">
        <v>3</v>
      </c>
      <c r="M281" s="484" t="s">
        <v>353</v>
      </c>
      <c r="N281" s="547"/>
      <c r="O281" s="547"/>
      <c r="P281" s="547"/>
      <c r="Q281" s="68"/>
      <c r="R281" s="469"/>
    </row>
    <row r="282" spans="2:18" ht="24.95" customHeight="1">
      <c r="B282" s="478">
        <v>13</v>
      </c>
      <c r="C282" s="479" t="s">
        <v>390</v>
      </c>
      <c r="D282" s="480">
        <v>1</v>
      </c>
      <c r="E282" s="481">
        <v>11</v>
      </c>
      <c r="F282" s="481">
        <v>33</v>
      </c>
      <c r="G282" s="481">
        <v>0</v>
      </c>
      <c r="H282" s="482">
        <v>1</v>
      </c>
      <c r="I282" s="483">
        <v>1</v>
      </c>
      <c r="J282" s="483">
        <v>1</v>
      </c>
      <c r="K282" s="483">
        <v>1</v>
      </c>
      <c r="L282" s="483">
        <v>3</v>
      </c>
      <c r="M282" s="484" t="s">
        <v>353</v>
      </c>
      <c r="N282" s="547"/>
      <c r="O282" s="547"/>
      <c r="P282" s="547"/>
      <c r="Q282" s="68"/>
      <c r="R282" s="469"/>
    </row>
    <row r="283" spans="2:18" ht="24.95" customHeight="1">
      <c r="B283" s="478">
        <v>13</v>
      </c>
      <c r="C283" s="479" t="s">
        <v>390</v>
      </c>
      <c r="D283" s="480">
        <v>1</v>
      </c>
      <c r="E283" s="481">
        <v>4.5</v>
      </c>
      <c r="F283" s="481">
        <v>33</v>
      </c>
      <c r="G283" s="481">
        <v>0</v>
      </c>
      <c r="H283" s="482">
        <v>1</v>
      </c>
      <c r="I283" s="483">
        <v>1</v>
      </c>
      <c r="J283" s="483">
        <v>1</v>
      </c>
      <c r="K283" s="483">
        <v>1</v>
      </c>
      <c r="L283" s="483">
        <v>3</v>
      </c>
      <c r="M283" s="484" t="s">
        <v>353</v>
      </c>
      <c r="N283" s="547"/>
      <c r="O283" s="547"/>
      <c r="P283" s="547"/>
      <c r="Q283" s="68"/>
      <c r="R283" s="469"/>
    </row>
    <row r="284" spans="2:18" ht="24.95" customHeight="1">
      <c r="B284" s="478" t="s">
        <v>387</v>
      </c>
      <c r="C284" s="479" t="s">
        <v>387</v>
      </c>
      <c r="D284" s="480" t="s">
        <v>387</v>
      </c>
      <c r="E284" s="481" t="s">
        <v>387</v>
      </c>
      <c r="F284" s="481" t="s">
        <v>387</v>
      </c>
      <c r="G284" s="481" t="s">
        <v>387</v>
      </c>
      <c r="H284" s="482" t="s">
        <v>387</v>
      </c>
      <c r="I284" s="483" t="s">
        <v>387</v>
      </c>
      <c r="J284" s="483" t="s">
        <v>387</v>
      </c>
      <c r="K284" s="483" t="s">
        <v>387</v>
      </c>
      <c r="L284" s="483" t="s">
        <v>387</v>
      </c>
      <c r="M284" s="484" t="s">
        <v>387</v>
      </c>
      <c r="N284" s="547"/>
      <c r="O284" s="547"/>
      <c r="P284" s="547"/>
      <c r="Q284" s="68"/>
      <c r="R284" s="469"/>
    </row>
    <row r="285" spans="2:18" ht="24.95" customHeight="1">
      <c r="B285" s="478">
        <v>14</v>
      </c>
      <c r="C285" s="479" t="s">
        <v>391</v>
      </c>
      <c r="D285" s="480">
        <v>1</v>
      </c>
      <c r="E285" s="481">
        <v>0</v>
      </c>
      <c r="F285" s="481">
        <v>19.425000000000001</v>
      </c>
      <c r="G285" s="481">
        <v>0</v>
      </c>
      <c r="H285" s="482">
        <v>1</v>
      </c>
      <c r="I285" s="483">
        <v>1</v>
      </c>
      <c r="J285" s="483">
        <v>1</v>
      </c>
      <c r="K285" s="483">
        <v>1</v>
      </c>
      <c r="L285" s="483">
        <v>3</v>
      </c>
      <c r="M285" s="484" t="s">
        <v>353</v>
      </c>
      <c r="N285" s="523" t="str">
        <f>C285</f>
        <v>CRN3</v>
      </c>
      <c r="O285" s="523" t="str">
        <f>SUM(F285:F292)&amp;" kip"</f>
        <v>147 kip</v>
      </c>
      <c r="P285" s="523" t="str">
        <f>MID(O285,1,FIND("k",O285)-1)/2&amp;" ton"</f>
        <v>73.5 ton</v>
      </c>
      <c r="Q285" s="68"/>
      <c r="R285" s="469"/>
    </row>
    <row r="286" spans="2:18" ht="24.95" customHeight="1">
      <c r="B286" s="478">
        <v>14</v>
      </c>
      <c r="C286" s="479" t="s">
        <v>391</v>
      </c>
      <c r="D286" s="480">
        <v>1</v>
      </c>
      <c r="E286" s="481">
        <v>8.5</v>
      </c>
      <c r="F286" s="481">
        <v>19.95</v>
      </c>
      <c r="G286" s="481">
        <v>0</v>
      </c>
      <c r="H286" s="482">
        <v>1</v>
      </c>
      <c r="I286" s="483">
        <v>1</v>
      </c>
      <c r="J286" s="483">
        <v>1</v>
      </c>
      <c r="K286" s="483">
        <v>1</v>
      </c>
      <c r="L286" s="483">
        <v>3</v>
      </c>
      <c r="M286" s="484" t="s">
        <v>353</v>
      </c>
      <c r="N286" s="547"/>
      <c r="O286" s="547"/>
      <c r="P286" s="547"/>
      <c r="Q286" s="68"/>
      <c r="R286" s="469"/>
    </row>
    <row r="287" spans="2:18" ht="24.95" customHeight="1">
      <c r="B287" s="478">
        <v>14</v>
      </c>
      <c r="C287" s="479" t="s">
        <v>391</v>
      </c>
      <c r="D287" s="480">
        <v>1</v>
      </c>
      <c r="E287" s="481">
        <v>5</v>
      </c>
      <c r="F287" s="481">
        <v>19.95</v>
      </c>
      <c r="G287" s="481">
        <v>0</v>
      </c>
      <c r="H287" s="482">
        <v>1</v>
      </c>
      <c r="I287" s="483">
        <v>1</v>
      </c>
      <c r="J287" s="483">
        <v>1</v>
      </c>
      <c r="K287" s="483">
        <v>1</v>
      </c>
      <c r="L287" s="483">
        <v>3</v>
      </c>
      <c r="M287" s="484" t="s">
        <v>353</v>
      </c>
      <c r="N287" s="547"/>
      <c r="O287" s="547"/>
      <c r="P287" s="547"/>
      <c r="Q287" s="68"/>
      <c r="R287" s="469"/>
    </row>
    <row r="288" spans="2:18" ht="24.95" customHeight="1">
      <c r="B288" s="478">
        <v>14</v>
      </c>
      <c r="C288" s="479" t="s">
        <v>391</v>
      </c>
      <c r="D288" s="480">
        <v>1</v>
      </c>
      <c r="E288" s="481">
        <v>8</v>
      </c>
      <c r="F288" s="481">
        <v>21</v>
      </c>
      <c r="G288" s="481">
        <v>0</v>
      </c>
      <c r="H288" s="482">
        <v>1</v>
      </c>
      <c r="I288" s="483">
        <v>1</v>
      </c>
      <c r="J288" s="483">
        <v>1</v>
      </c>
      <c r="K288" s="483">
        <v>1</v>
      </c>
      <c r="L288" s="483">
        <v>3</v>
      </c>
      <c r="M288" s="484" t="s">
        <v>353</v>
      </c>
      <c r="N288" s="547"/>
      <c r="O288" s="547"/>
      <c r="P288" s="547"/>
      <c r="Q288" s="68"/>
      <c r="R288" s="469"/>
    </row>
    <row r="289" spans="2:18" ht="24.95" customHeight="1">
      <c r="B289" s="478">
        <v>14</v>
      </c>
      <c r="C289" s="479" t="s">
        <v>391</v>
      </c>
      <c r="D289" s="480">
        <v>1</v>
      </c>
      <c r="E289" s="481">
        <v>5</v>
      </c>
      <c r="F289" s="481">
        <v>21</v>
      </c>
      <c r="G289" s="481">
        <v>0</v>
      </c>
      <c r="H289" s="482">
        <v>1</v>
      </c>
      <c r="I289" s="483">
        <v>1</v>
      </c>
      <c r="J289" s="483">
        <v>1</v>
      </c>
      <c r="K289" s="483">
        <v>1</v>
      </c>
      <c r="L289" s="483">
        <v>3</v>
      </c>
      <c r="M289" s="484" t="s">
        <v>353</v>
      </c>
      <c r="N289" s="547"/>
      <c r="O289" s="547"/>
      <c r="P289" s="547"/>
      <c r="Q289" s="68"/>
      <c r="R289" s="469"/>
    </row>
    <row r="290" spans="2:18" ht="24.95" customHeight="1">
      <c r="B290" s="478">
        <v>14</v>
      </c>
      <c r="C290" s="479" t="s">
        <v>391</v>
      </c>
      <c r="D290" s="480">
        <v>1</v>
      </c>
      <c r="E290" s="481">
        <v>15</v>
      </c>
      <c r="F290" s="481">
        <v>16.275000000000002</v>
      </c>
      <c r="G290" s="481">
        <v>0</v>
      </c>
      <c r="H290" s="482">
        <v>1</v>
      </c>
      <c r="I290" s="483">
        <v>1</v>
      </c>
      <c r="J290" s="483">
        <v>1</v>
      </c>
      <c r="K290" s="483">
        <v>1</v>
      </c>
      <c r="L290" s="483">
        <v>3</v>
      </c>
      <c r="M290" s="484" t="s">
        <v>353</v>
      </c>
      <c r="N290" s="547"/>
      <c r="O290" s="547"/>
      <c r="P290" s="547"/>
      <c r="Q290" s="68"/>
      <c r="R290" s="469"/>
    </row>
    <row r="291" spans="2:18" ht="24.95" customHeight="1">
      <c r="B291" s="478">
        <v>14</v>
      </c>
      <c r="C291" s="479" t="s">
        <v>391</v>
      </c>
      <c r="D291" s="480">
        <v>1</v>
      </c>
      <c r="E291" s="481">
        <v>4.5</v>
      </c>
      <c r="F291" s="481">
        <v>16.275000000000002</v>
      </c>
      <c r="G291" s="481">
        <v>0</v>
      </c>
      <c r="H291" s="482">
        <v>1</v>
      </c>
      <c r="I291" s="483">
        <v>1</v>
      </c>
      <c r="J291" s="483">
        <v>1</v>
      </c>
      <c r="K291" s="483">
        <v>1</v>
      </c>
      <c r="L291" s="483">
        <v>3</v>
      </c>
      <c r="M291" s="484" t="s">
        <v>353</v>
      </c>
      <c r="N291" s="547"/>
      <c r="O291" s="547"/>
      <c r="P291" s="547"/>
      <c r="Q291" s="68"/>
      <c r="R291" s="469"/>
    </row>
    <row r="292" spans="2:18" ht="24.95" customHeight="1">
      <c r="B292" s="478">
        <v>14</v>
      </c>
      <c r="C292" s="479" t="s">
        <v>391</v>
      </c>
      <c r="D292" s="480">
        <v>1</v>
      </c>
      <c r="E292" s="481">
        <v>8</v>
      </c>
      <c r="F292" s="481">
        <v>13.125</v>
      </c>
      <c r="G292" s="481">
        <v>0</v>
      </c>
      <c r="H292" s="482">
        <v>1</v>
      </c>
      <c r="I292" s="483">
        <v>1</v>
      </c>
      <c r="J292" s="483">
        <v>1</v>
      </c>
      <c r="K292" s="483">
        <v>1</v>
      </c>
      <c r="L292" s="483">
        <v>3</v>
      </c>
      <c r="M292" s="484" t="s">
        <v>353</v>
      </c>
      <c r="N292" s="547"/>
      <c r="O292" s="547"/>
      <c r="P292" s="547"/>
      <c r="Q292" s="68"/>
      <c r="R292" s="469"/>
    </row>
    <row r="293" spans="2:18" ht="24.95" customHeight="1">
      <c r="B293" s="478">
        <v>14</v>
      </c>
      <c r="C293" s="479" t="s">
        <v>391</v>
      </c>
      <c r="D293" s="480" t="s">
        <v>386</v>
      </c>
      <c r="E293" s="481" t="s">
        <v>386</v>
      </c>
      <c r="F293" s="481" t="s">
        <v>386</v>
      </c>
      <c r="G293" s="481" t="s">
        <v>386</v>
      </c>
      <c r="H293" s="482" t="s">
        <v>386</v>
      </c>
      <c r="I293" s="483" t="s">
        <v>386</v>
      </c>
      <c r="J293" s="483" t="s">
        <v>386</v>
      </c>
      <c r="K293" s="483" t="s">
        <v>386</v>
      </c>
      <c r="L293" s="483" t="s">
        <v>386</v>
      </c>
      <c r="M293" s="484" t="s">
        <v>386</v>
      </c>
      <c r="N293" s="547"/>
      <c r="O293" s="547"/>
      <c r="P293" s="547"/>
      <c r="Q293" s="68"/>
      <c r="R293" s="469"/>
    </row>
    <row r="294" spans="2:18" ht="24.95" customHeight="1">
      <c r="B294" s="478">
        <v>14</v>
      </c>
      <c r="C294" s="479" t="s">
        <v>391</v>
      </c>
      <c r="D294" s="480">
        <v>2</v>
      </c>
      <c r="E294" s="481">
        <v>0</v>
      </c>
      <c r="F294" s="481">
        <v>16.8</v>
      </c>
      <c r="G294" s="481">
        <v>0</v>
      </c>
      <c r="H294" s="482">
        <v>1</v>
      </c>
      <c r="I294" s="483">
        <v>1</v>
      </c>
      <c r="J294" s="483">
        <v>1</v>
      </c>
      <c r="K294" s="483">
        <v>1</v>
      </c>
      <c r="L294" s="483">
        <v>3</v>
      </c>
      <c r="M294" s="484" t="s">
        <v>353</v>
      </c>
      <c r="N294" s="523" t="str">
        <f>C294</f>
        <v>CRN3</v>
      </c>
      <c r="O294" s="523" t="str">
        <f>SUM(F294:F301)&amp;" kip"</f>
        <v>131.25 kip</v>
      </c>
      <c r="P294" s="523" t="str">
        <f>MID(O294,1,FIND("k",O294)-1)/2&amp;" ton"</f>
        <v>65.625 ton</v>
      </c>
      <c r="Q294" s="68"/>
      <c r="R294" s="469"/>
    </row>
    <row r="295" spans="2:18" ht="24.95" customHeight="1">
      <c r="B295" s="478">
        <v>14</v>
      </c>
      <c r="C295" s="479" t="s">
        <v>391</v>
      </c>
      <c r="D295" s="480">
        <v>2</v>
      </c>
      <c r="E295" s="481">
        <v>4</v>
      </c>
      <c r="F295" s="481">
        <v>16.8</v>
      </c>
      <c r="G295" s="481">
        <v>0</v>
      </c>
      <c r="H295" s="482">
        <v>1</v>
      </c>
      <c r="I295" s="483">
        <v>1</v>
      </c>
      <c r="J295" s="483">
        <v>1</v>
      </c>
      <c r="K295" s="483">
        <v>1</v>
      </c>
      <c r="L295" s="483">
        <v>3</v>
      </c>
      <c r="M295" s="484" t="s">
        <v>353</v>
      </c>
      <c r="N295" s="547"/>
      <c r="O295" s="547"/>
      <c r="P295" s="547"/>
      <c r="Q295" s="68"/>
      <c r="R295" s="469"/>
    </row>
    <row r="296" spans="2:18" ht="24.95" customHeight="1">
      <c r="B296" s="478">
        <v>14</v>
      </c>
      <c r="C296" s="479" t="s">
        <v>391</v>
      </c>
      <c r="D296" s="480">
        <v>2</v>
      </c>
      <c r="E296" s="481">
        <v>8</v>
      </c>
      <c r="F296" s="481">
        <v>23.1</v>
      </c>
      <c r="G296" s="481">
        <v>0</v>
      </c>
      <c r="H296" s="482">
        <v>1</v>
      </c>
      <c r="I296" s="483">
        <v>1</v>
      </c>
      <c r="J296" s="483">
        <v>1</v>
      </c>
      <c r="K296" s="483">
        <v>1</v>
      </c>
      <c r="L296" s="483">
        <v>3</v>
      </c>
      <c r="M296" s="484" t="s">
        <v>353</v>
      </c>
      <c r="N296" s="547"/>
      <c r="O296" s="547"/>
      <c r="P296" s="547"/>
      <c r="Q296" s="68"/>
      <c r="R296" s="469"/>
    </row>
    <row r="297" spans="2:18" ht="24.95" customHeight="1">
      <c r="B297" s="478">
        <v>14</v>
      </c>
      <c r="C297" s="479" t="s">
        <v>391</v>
      </c>
      <c r="D297" s="480">
        <v>2</v>
      </c>
      <c r="E297" s="481">
        <v>4</v>
      </c>
      <c r="F297" s="481">
        <v>23.1</v>
      </c>
      <c r="G297" s="481">
        <v>0</v>
      </c>
      <c r="H297" s="482">
        <v>1</v>
      </c>
      <c r="I297" s="483">
        <v>1</v>
      </c>
      <c r="J297" s="483">
        <v>1</v>
      </c>
      <c r="K297" s="483">
        <v>1</v>
      </c>
      <c r="L297" s="483">
        <v>3</v>
      </c>
      <c r="M297" s="484" t="s">
        <v>353</v>
      </c>
      <c r="N297" s="547"/>
      <c r="O297" s="547"/>
      <c r="P297" s="547"/>
      <c r="Q297" s="68"/>
      <c r="R297" s="469"/>
    </row>
    <row r="298" spans="2:18" ht="24.95" customHeight="1">
      <c r="B298" s="478">
        <v>14</v>
      </c>
      <c r="C298" s="479" t="s">
        <v>391</v>
      </c>
      <c r="D298" s="480">
        <v>2</v>
      </c>
      <c r="E298" s="481">
        <v>4</v>
      </c>
      <c r="F298" s="481">
        <v>23.1</v>
      </c>
      <c r="G298" s="481">
        <v>0</v>
      </c>
      <c r="H298" s="482">
        <v>1</v>
      </c>
      <c r="I298" s="483">
        <v>1</v>
      </c>
      <c r="J298" s="483">
        <v>1</v>
      </c>
      <c r="K298" s="483">
        <v>1</v>
      </c>
      <c r="L298" s="483">
        <v>3</v>
      </c>
      <c r="M298" s="484" t="s">
        <v>353</v>
      </c>
      <c r="N298" s="547"/>
      <c r="O298" s="547"/>
      <c r="P298" s="547"/>
      <c r="Q298" s="68"/>
      <c r="R298" s="469"/>
    </row>
    <row r="299" spans="2:18" ht="24.95" customHeight="1">
      <c r="B299" s="478">
        <v>14</v>
      </c>
      <c r="C299" s="479" t="s">
        <v>391</v>
      </c>
      <c r="D299" s="480">
        <v>2</v>
      </c>
      <c r="E299" s="481">
        <v>20</v>
      </c>
      <c r="F299" s="481">
        <v>10.5</v>
      </c>
      <c r="G299" s="481">
        <v>0</v>
      </c>
      <c r="H299" s="482">
        <v>1</v>
      </c>
      <c r="I299" s="483">
        <v>1</v>
      </c>
      <c r="J299" s="483">
        <v>1</v>
      </c>
      <c r="K299" s="483">
        <v>1</v>
      </c>
      <c r="L299" s="483">
        <v>3</v>
      </c>
      <c r="M299" s="484" t="s">
        <v>353</v>
      </c>
      <c r="N299" s="547"/>
      <c r="O299" s="547"/>
      <c r="P299" s="547"/>
      <c r="Q299" s="68"/>
      <c r="R299" s="469"/>
    </row>
    <row r="300" spans="2:18" ht="24.95" customHeight="1">
      <c r="B300" s="478">
        <v>14</v>
      </c>
      <c r="C300" s="479" t="s">
        <v>391</v>
      </c>
      <c r="D300" s="480">
        <v>2</v>
      </c>
      <c r="E300" s="481">
        <v>10</v>
      </c>
      <c r="F300" s="481">
        <v>10.5</v>
      </c>
      <c r="G300" s="481">
        <v>0</v>
      </c>
      <c r="H300" s="482">
        <v>1</v>
      </c>
      <c r="I300" s="483">
        <v>1</v>
      </c>
      <c r="J300" s="483">
        <v>1</v>
      </c>
      <c r="K300" s="483">
        <v>1</v>
      </c>
      <c r="L300" s="483">
        <v>3</v>
      </c>
      <c r="M300" s="484" t="s">
        <v>353</v>
      </c>
      <c r="N300" s="547"/>
      <c r="O300" s="547"/>
      <c r="P300" s="547"/>
      <c r="Q300" s="68"/>
      <c r="R300" s="469"/>
    </row>
    <row r="301" spans="2:18" ht="24.95" customHeight="1">
      <c r="B301" s="478">
        <v>14</v>
      </c>
      <c r="C301" s="479" t="s">
        <v>391</v>
      </c>
      <c r="D301" s="480">
        <v>2</v>
      </c>
      <c r="E301" s="481">
        <v>10</v>
      </c>
      <c r="F301" s="481">
        <v>7.3500000000000005</v>
      </c>
      <c r="G301" s="481">
        <v>0</v>
      </c>
      <c r="H301" s="482">
        <v>1</v>
      </c>
      <c r="I301" s="483">
        <v>1</v>
      </c>
      <c r="J301" s="483">
        <v>1</v>
      </c>
      <c r="K301" s="483">
        <v>1</v>
      </c>
      <c r="L301" s="483">
        <v>3</v>
      </c>
      <c r="M301" s="484" t="s">
        <v>353</v>
      </c>
      <c r="N301" s="547"/>
      <c r="O301" s="547"/>
      <c r="P301" s="547"/>
      <c r="Q301" s="68"/>
      <c r="R301" s="469"/>
    </row>
    <row r="302" spans="2:18" ht="24.95" customHeight="1">
      <c r="B302" s="478" t="s">
        <v>387</v>
      </c>
      <c r="C302" s="479" t="s">
        <v>387</v>
      </c>
      <c r="D302" s="480" t="s">
        <v>387</v>
      </c>
      <c r="E302" s="481" t="s">
        <v>387</v>
      </c>
      <c r="F302" s="481" t="s">
        <v>387</v>
      </c>
      <c r="G302" s="481" t="s">
        <v>387</v>
      </c>
      <c r="H302" s="482" t="s">
        <v>387</v>
      </c>
      <c r="I302" s="483" t="s">
        <v>387</v>
      </c>
      <c r="J302" s="483" t="s">
        <v>387</v>
      </c>
      <c r="K302" s="483" t="s">
        <v>387</v>
      </c>
      <c r="L302" s="483" t="s">
        <v>387</v>
      </c>
      <c r="M302" s="484" t="s">
        <v>387</v>
      </c>
      <c r="N302" s="547"/>
      <c r="O302" s="547"/>
      <c r="P302" s="547"/>
      <c r="Q302" s="68"/>
      <c r="R302" s="469"/>
    </row>
    <row r="303" spans="2:18" ht="24.95" customHeight="1">
      <c r="B303" s="478">
        <v>15</v>
      </c>
      <c r="C303" s="479" t="s">
        <v>392</v>
      </c>
      <c r="D303" s="480">
        <v>1</v>
      </c>
      <c r="E303" s="481">
        <v>0</v>
      </c>
      <c r="F303" s="481">
        <v>12</v>
      </c>
      <c r="G303" s="481">
        <v>0</v>
      </c>
      <c r="H303" s="482">
        <v>1</v>
      </c>
      <c r="I303" s="483">
        <v>1</v>
      </c>
      <c r="J303" s="483">
        <v>1</v>
      </c>
      <c r="K303" s="483">
        <v>1</v>
      </c>
      <c r="L303" s="483">
        <v>3</v>
      </c>
      <c r="M303" s="484" t="s">
        <v>353</v>
      </c>
      <c r="N303" s="523" t="str">
        <f>C303</f>
        <v>TTT1</v>
      </c>
      <c r="O303" s="523" t="str">
        <f>SUM(F303:F311)&amp;" kip"</f>
        <v>162 kip</v>
      </c>
      <c r="P303" s="523" t="str">
        <f>MID(O303,1,FIND("k",O303)-1)/2&amp;" ton"</f>
        <v>81 ton</v>
      </c>
      <c r="Q303" s="68"/>
      <c r="R303" s="469"/>
    </row>
    <row r="304" spans="2:18" ht="24.95" customHeight="1">
      <c r="B304" s="478">
        <v>15</v>
      </c>
      <c r="C304" s="479" t="s">
        <v>392</v>
      </c>
      <c r="D304" s="480">
        <v>1</v>
      </c>
      <c r="E304" s="481">
        <v>12</v>
      </c>
      <c r="F304" s="481">
        <v>20</v>
      </c>
      <c r="G304" s="481">
        <v>0</v>
      </c>
      <c r="H304" s="482">
        <v>1</v>
      </c>
      <c r="I304" s="483">
        <v>1</v>
      </c>
      <c r="J304" s="483">
        <v>1</v>
      </c>
      <c r="K304" s="483">
        <v>1</v>
      </c>
      <c r="L304" s="483">
        <v>3</v>
      </c>
      <c r="M304" s="484" t="s">
        <v>353</v>
      </c>
      <c r="N304" s="547"/>
      <c r="O304" s="547"/>
      <c r="P304" s="547"/>
      <c r="Q304" s="68"/>
      <c r="R304" s="469"/>
    </row>
    <row r="305" spans="2:18" ht="24.95" customHeight="1">
      <c r="B305" s="478">
        <v>15</v>
      </c>
      <c r="C305" s="479" t="s">
        <v>392</v>
      </c>
      <c r="D305" s="480">
        <v>1</v>
      </c>
      <c r="E305" s="481">
        <v>4</v>
      </c>
      <c r="F305" s="481">
        <v>20</v>
      </c>
      <c r="G305" s="481">
        <v>0</v>
      </c>
      <c r="H305" s="482">
        <v>1</v>
      </c>
      <c r="I305" s="483">
        <v>1</v>
      </c>
      <c r="J305" s="483">
        <v>1</v>
      </c>
      <c r="K305" s="483">
        <v>1</v>
      </c>
      <c r="L305" s="483">
        <v>3</v>
      </c>
      <c r="M305" s="484" t="s">
        <v>353</v>
      </c>
      <c r="N305" s="547"/>
      <c r="O305" s="547"/>
      <c r="P305" s="547"/>
      <c r="Q305" s="68"/>
      <c r="R305" s="469"/>
    </row>
    <row r="306" spans="2:18" ht="24.95" customHeight="1">
      <c r="B306" s="478">
        <v>15</v>
      </c>
      <c r="C306" s="479" t="s">
        <v>392</v>
      </c>
      <c r="D306" s="480">
        <v>1</v>
      </c>
      <c r="E306" s="481">
        <v>4</v>
      </c>
      <c r="F306" s="481">
        <v>20</v>
      </c>
      <c r="G306" s="481">
        <v>0</v>
      </c>
      <c r="H306" s="482">
        <v>1</v>
      </c>
      <c r="I306" s="483">
        <v>1</v>
      </c>
      <c r="J306" s="483">
        <v>1</v>
      </c>
      <c r="K306" s="483">
        <v>1</v>
      </c>
      <c r="L306" s="483">
        <v>3</v>
      </c>
      <c r="M306" s="484" t="s">
        <v>353</v>
      </c>
      <c r="N306" s="547"/>
      <c r="O306" s="547"/>
      <c r="P306" s="547"/>
      <c r="Q306" s="68"/>
      <c r="R306" s="469"/>
    </row>
    <row r="307" spans="2:18" ht="24.95" customHeight="1">
      <c r="B307" s="478">
        <v>15</v>
      </c>
      <c r="C307" s="479" t="s">
        <v>392</v>
      </c>
      <c r="D307" s="480">
        <v>1</v>
      </c>
      <c r="E307" s="481">
        <v>34</v>
      </c>
      <c r="F307" s="481">
        <v>19</v>
      </c>
      <c r="G307" s="481">
        <v>0</v>
      </c>
      <c r="H307" s="482">
        <v>1</v>
      </c>
      <c r="I307" s="483">
        <v>1</v>
      </c>
      <c r="J307" s="483">
        <v>1</v>
      </c>
      <c r="K307" s="483">
        <v>1</v>
      </c>
      <c r="L307" s="483">
        <v>3</v>
      </c>
      <c r="M307" s="484" t="s">
        <v>353</v>
      </c>
      <c r="N307" s="547"/>
      <c r="O307" s="547"/>
      <c r="P307" s="547"/>
      <c r="Q307" s="68"/>
      <c r="R307" s="469"/>
    </row>
    <row r="308" spans="2:18" ht="24.95" customHeight="1">
      <c r="B308" s="478">
        <v>15</v>
      </c>
      <c r="C308" s="479" t="s">
        <v>392</v>
      </c>
      <c r="D308" s="480">
        <v>1</v>
      </c>
      <c r="E308" s="481">
        <v>4</v>
      </c>
      <c r="F308" s="481">
        <v>18</v>
      </c>
      <c r="G308" s="481">
        <v>0</v>
      </c>
      <c r="H308" s="482">
        <v>1</v>
      </c>
      <c r="I308" s="483">
        <v>1</v>
      </c>
      <c r="J308" s="483">
        <v>1</v>
      </c>
      <c r="K308" s="483">
        <v>1</v>
      </c>
      <c r="L308" s="483">
        <v>3</v>
      </c>
      <c r="M308" s="484" t="s">
        <v>353</v>
      </c>
      <c r="N308" s="547"/>
      <c r="O308" s="547"/>
      <c r="P308" s="547"/>
      <c r="Q308" s="68"/>
      <c r="R308" s="469"/>
    </row>
    <row r="309" spans="2:18" ht="24.95" customHeight="1">
      <c r="B309" s="478">
        <v>15</v>
      </c>
      <c r="C309" s="479" t="s">
        <v>392</v>
      </c>
      <c r="D309" s="480">
        <v>1</v>
      </c>
      <c r="E309" s="481">
        <v>4</v>
      </c>
      <c r="F309" s="481">
        <v>18</v>
      </c>
      <c r="G309" s="481">
        <v>0</v>
      </c>
      <c r="H309" s="482">
        <v>1</v>
      </c>
      <c r="I309" s="483">
        <v>1</v>
      </c>
      <c r="J309" s="483">
        <v>1</v>
      </c>
      <c r="K309" s="483">
        <v>1</v>
      </c>
      <c r="L309" s="483">
        <v>3</v>
      </c>
      <c r="M309" s="484" t="s">
        <v>353</v>
      </c>
      <c r="N309" s="547"/>
      <c r="O309" s="547"/>
      <c r="P309" s="547"/>
      <c r="Q309" s="68"/>
      <c r="R309" s="469"/>
    </row>
    <row r="310" spans="2:18" ht="24.95" customHeight="1">
      <c r="B310" s="478">
        <v>15</v>
      </c>
      <c r="C310" s="479" t="s">
        <v>392</v>
      </c>
      <c r="D310" s="480">
        <v>1</v>
      </c>
      <c r="E310" s="481">
        <v>27</v>
      </c>
      <c r="F310" s="481">
        <v>20</v>
      </c>
      <c r="G310" s="481">
        <v>0</v>
      </c>
      <c r="H310" s="482">
        <v>1</v>
      </c>
      <c r="I310" s="483">
        <v>1</v>
      </c>
      <c r="J310" s="483">
        <v>1</v>
      </c>
      <c r="K310" s="483">
        <v>1</v>
      </c>
      <c r="L310" s="483">
        <v>3</v>
      </c>
      <c r="M310" s="484" t="s">
        <v>353</v>
      </c>
      <c r="N310" s="547"/>
      <c r="O310" s="547"/>
      <c r="P310" s="547"/>
      <c r="Q310" s="68"/>
      <c r="R310" s="469"/>
    </row>
    <row r="311" spans="2:18" ht="24.95" customHeight="1">
      <c r="B311" s="478">
        <v>15</v>
      </c>
      <c r="C311" s="479" t="s">
        <v>392</v>
      </c>
      <c r="D311" s="480">
        <v>1</v>
      </c>
      <c r="E311" s="481">
        <v>6</v>
      </c>
      <c r="F311" s="481">
        <v>15</v>
      </c>
      <c r="G311" s="481">
        <v>0</v>
      </c>
      <c r="H311" s="482">
        <v>1</v>
      </c>
      <c r="I311" s="483">
        <v>1</v>
      </c>
      <c r="J311" s="483">
        <v>1</v>
      </c>
      <c r="K311" s="483">
        <v>1</v>
      </c>
      <c r="L311" s="483">
        <v>3</v>
      </c>
      <c r="M311" s="484" t="s">
        <v>353</v>
      </c>
      <c r="N311" s="547"/>
      <c r="O311" s="547"/>
      <c r="P311" s="547"/>
      <c r="Q311" s="68"/>
      <c r="R311" s="469"/>
    </row>
    <row r="312" spans="2:18" ht="24.95" customHeight="1">
      <c r="B312" s="478" t="s">
        <v>387</v>
      </c>
      <c r="C312" s="479" t="s">
        <v>387</v>
      </c>
      <c r="D312" s="480" t="s">
        <v>387</v>
      </c>
      <c r="E312" s="481" t="s">
        <v>387</v>
      </c>
      <c r="F312" s="481" t="s">
        <v>387</v>
      </c>
      <c r="G312" s="481" t="s">
        <v>387</v>
      </c>
      <c r="H312" s="482" t="s">
        <v>387</v>
      </c>
      <c r="I312" s="483" t="s">
        <v>387</v>
      </c>
      <c r="J312" s="483" t="s">
        <v>387</v>
      </c>
      <c r="K312" s="483" t="s">
        <v>387</v>
      </c>
      <c r="L312" s="483" t="s">
        <v>387</v>
      </c>
      <c r="M312" s="484" t="s">
        <v>387</v>
      </c>
      <c r="N312" s="547"/>
      <c r="O312" s="547"/>
      <c r="P312" s="547"/>
      <c r="Q312" s="68"/>
      <c r="R312" s="469"/>
    </row>
    <row r="313" spans="2:18" ht="24.95" customHeight="1">
      <c r="B313" s="478">
        <v>16</v>
      </c>
      <c r="C313" s="479" t="s">
        <v>393</v>
      </c>
      <c r="D313" s="480">
        <v>1</v>
      </c>
      <c r="E313" s="481">
        <v>0</v>
      </c>
      <c r="F313" s="481">
        <v>12</v>
      </c>
      <c r="G313" s="481">
        <v>0</v>
      </c>
      <c r="H313" s="482">
        <v>1</v>
      </c>
      <c r="I313" s="483">
        <v>1</v>
      </c>
      <c r="J313" s="483">
        <v>1</v>
      </c>
      <c r="K313" s="483">
        <v>1</v>
      </c>
      <c r="L313" s="483">
        <v>3</v>
      </c>
      <c r="M313" s="484" t="s">
        <v>353</v>
      </c>
      <c r="N313" s="523" t="str">
        <f>C313</f>
        <v>TTT2</v>
      </c>
      <c r="O313" s="523" t="str">
        <f>SUM(F313:F320)&amp;" kip"</f>
        <v>160 kip</v>
      </c>
      <c r="P313" s="523" t="str">
        <f>MID(O313,1,FIND("k",O313)-1)/2&amp;" ton"</f>
        <v>80 ton</v>
      </c>
      <c r="Q313" s="68"/>
      <c r="R313" s="469"/>
    </row>
    <row r="314" spans="2:18" ht="24.95" customHeight="1">
      <c r="B314" s="478">
        <v>16</v>
      </c>
      <c r="C314" s="479" t="s">
        <v>393</v>
      </c>
      <c r="D314" s="480">
        <v>1</v>
      </c>
      <c r="E314" s="481">
        <v>15</v>
      </c>
      <c r="F314" s="481">
        <v>22</v>
      </c>
      <c r="G314" s="481">
        <v>0</v>
      </c>
      <c r="H314" s="482">
        <v>1</v>
      </c>
      <c r="I314" s="483">
        <v>1</v>
      </c>
      <c r="J314" s="483">
        <v>1</v>
      </c>
      <c r="K314" s="483">
        <v>1</v>
      </c>
      <c r="L314" s="483">
        <v>3</v>
      </c>
      <c r="M314" s="484" t="s">
        <v>353</v>
      </c>
      <c r="N314" s="547"/>
      <c r="O314" s="547"/>
      <c r="P314" s="547"/>
      <c r="Q314" s="68"/>
      <c r="R314" s="469"/>
    </row>
    <row r="315" spans="2:18" ht="24.95" customHeight="1">
      <c r="B315" s="478">
        <v>16</v>
      </c>
      <c r="C315" s="479" t="s">
        <v>393</v>
      </c>
      <c r="D315" s="480">
        <v>1</v>
      </c>
      <c r="E315" s="481">
        <v>4</v>
      </c>
      <c r="F315" s="481">
        <v>22</v>
      </c>
      <c r="G315" s="481">
        <v>0</v>
      </c>
      <c r="H315" s="482">
        <v>1</v>
      </c>
      <c r="I315" s="483">
        <v>1</v>
      </c>
      <c r="J315" s="483">
        <v>1</v>
      </c>
      <c r="K315" s="483">
        <v>1</v>
      </c>
      <c r="L315" s="483">
        <v>3</v>
      </c>
      <c r="M315" s="484" t="s">
        <v>353</v>
      </c>
      <c r="N315" s="547"/>
      <c r="O315" s="547"/>
      <c r="P315" s="547"/>
      <c r="Q315" s="68"/>
      <c r="R315" s="469"/>
    </row>
    <row r="316" spans="2:18" ht="24.95" customHeight="1">
      <c r="B316" s="478">
        <v>16</v>
      </c>
      <c r="C316" s="479" t="s">
        <v>393</v>
      </c>
      <c r="D316" s="480">
        <v>1</v>
      </c>
      <c r="E316" s="481">
        <v>4</v>
      </c>
      <c r="F316" s="481">
        <v>22</v>
      </c>
      <c r="G316" s="481">
        <v>0</v>
      </c>
      <c r="H316" s="482">
        <v>1</v>
      </c>
      <c r="I316" s="483">
        <v>1</v>
      </c>
      <c r="J316" s="483">
        <v>1</v>
      </c>
      <c r="K316" s="483">
        <v>1</v>
      </c>
      <c r="L316" s="483">
        <v>3</v>
      </c>
      <c r="M316" s="484" t="s">
        <v>353</v>
      </c>
      <c r="N316" s="547"/>
      <c r="O316" s="547"/>
      <c r="P316" s="547"/>
      <c r="Q316" s="68"/>
      <c r="R316" s="469"/>
    </row>
    <row r="317" spans="2:18" ht="24.95" customHeight="1">
      <c r="B317" s="478">
        <v>16</v>
      </c>
      <c r="C317" s="479" t="s">
        <v>393</v>
      </c>
      <c r="D317" s="480">
        <v>1</v>
      </c>
      <c r="E317" s="481">
        <v>29</v>
      </c>
      <c r="F317" s="481">
        <v>22</v>
      </c>
      <c r="G317" s="481">
        <v>0</v>
      </c>
      <c r="H317" s="482">
        <v>1</v>
      </c>
      <c r="I317" s="483">
        <v>1</v>
      </c>
      <c r="J317" s="483">
        <v>1</v>
      </c>
      <c r="K317" s="483">
        <v>1</v>
      </c>
      <c r="L317" s="483">
        <v>3</v>
      </c>
      <c r="M317" s="484" t="s">
        <v>353</v>
      </c>
      <c r="N317" s="547"/>
      <c r="O317" s="547"/>
      <c r="P317" s="547"/>
      <c r="Q317" s="68"/>
      <c r="R317" s="469"/>
    </row>
    <row r="318" spans="2:18" ht="24.95" customHeight="1">
      <c r="B318" s="478">
        <v>16</v>
      </c>
      <c r="C318" s="479" t="s">
        <v>393</v>
      </c>
      <c r="D318" s="480">
        <v>1</v>
      </c>
      <c r="E318" s="481">
        <v>4</v>
      </c>
      <c r="F318" s="481">
        <v>22</v>
      </c>
      <c r="G318" s="481">
        <v>0</v>
      </c>
      <c r="H318" s="482">
        <v>1</v>
      </c>
      <c r="I318" s="483">
        <v>1</v>
      </c>
      <c r="J318" s="483">
        <v>1</v>
      </c>
      <c r="K318" s="483">
        <v>1</v>
      </c>
      <c r="L318" s="483">
        <v>3</v>
      </c>
      <c r="M318" s="484" t="s">
        <v>353</v>
      </c>
      <c r="N318" s="547"/>
      <c r="O318" s="547"/>
      <c r="P318" s="547"/>
      <c r="Q318" s="68"/>
      <c r="R318" s="469"/>
    </row>
    <row r="319" spans="2:18" ht="24.95" customHeight="1">
      <c r="B319" s="478">
        <v>16</v>
      </c>
      <c r="C319" s="479" t="s">
        <v>393</v>
      </c>
      <c r="D319" s="480">
        <v>1</v>
      </c>
      <c r="E319" s="481">
        <v>4</v>
      </c>
      <c r="F319" s="481">
        <v>22</v>
      </c>
      <c r="G319" s="481">
        <v>0</v>
      </c>
      <c r="H319" s="482">
        <v>1</v>
      </c>
      <c r="I319" s="483">
        <v>1</v>
      </c>
      <c r="J319" s="483">
        <v>1</v>
      </c>
      <c r="K319" s="483">
        <v>1</v>
      </c>
      <c r="L319" s="483">
        <v>3</v>
      </c>
      <c r="M319" s="484" t="s">
        <v>353</v>
      </c>
      <c r="N319" s="547"/>
      <c r="O319" s="547"/>
      <c r="P319" s="547"/>
      <c r="Q319" s="68"/>
      <c r="R319" s="469"/>
    </row>
    <row r="320" spans="2:18" ht="24.95" customHeight="1">
      <c r="B320" s="478">
        <v>16</v>
      </c>
      <c r="C320" s="479" t="s">
        <v>393</v>
      </c>
      <c r="D320" s="480">
        <v>1</v>
      </c>
      <c r="E320" s="481">
        <v>15</v>
      </c>
      <c r="F320" s="481">
        <v>16</v>
      </c>
      <c r="G320" s="481">
        <v>0</v>
      </c>
      <c r="H320" s="482">
        <v>1</v>
      </c>
      <c r="I320" s="483">
        <v>1</v>
      </c>
      <c r="J320" s="483">
        <v>1</v>
      </c>
      <c r="K320" s="483">
        <v>1</v>
      </c>
      <c r="L320" s="483">
        <v>3</v>
      </c>
      <c r="M320" s="484" t="s">
        <v>353</v>
      </c>
      <c r="N320" s="547"/>
      <c r="O320" s="547"/>
      <c r="P320" s="547"/>
      <c r="Q320" s="68"/>
      <c r="R320" s="469"/>
    </row>
    <row r="321" spans="2:18" ht="24.95" customHeight="1">
      <c r="B321" s="478" t="s">
        <v>387</v>
      </c>
      <c r="C321" s="479" t="s">
        <v>387</v>
      </c>
      <c r="D321" s="480" t="s">
        <v>387</v>
      </c>
      <c r="E321" s="481" t="s">
        <v>387</v>
      </c>
      <c r="F321" s="481" t="s">
        <v>387</v>
      </c>
      <c r="G321" s="481" t="s">
        <v>387</v>
      </c>
      <c r="H321" s="482" t="s">
        <v>387</v>
      </c>
      <c r="I321" s="483" t="s">
        <v>387</v>
      </c>
      <c r="J321" s="483" t="s">
        <v>387</v>
      </c>
      <c r="K321" s="483" t="s">
        <v>387</v>
      </c>
      <c r="L321" s="483" t="s">
        <v>387</v>
      </c>
      <c r="M321" s="484" t="s">
        <v>387</v>
      </c>
      <c r="N321" s="547"/>
      <c r="O321" s="547"/>
      <c r="P321" s="547"/>
      <c r="Q321" s="68"/>
      <c r="R321" s="469"/>
    </row>
    <row r="322" spans="2:18" ht="24.95" customHeight="1">
      <c r="B322" s="478">
        <v>17</v>
      </c>
      <c r="C322" s="479" t="s">
        <v>394</v>
      </c>
      <c r="D322" s="480">
        <v>1</v>
      </c>
      <c r="E322" s="481">
        <v>0</v>
      </c>
      <c r="F322" s="481">
        <v>13</v>
      </c>
      <c r="G322" s="481">
        <v>0</v>
      </c>
      <c r="H322" s="482">
        <v>1</v>
      </c>
      <c r="I322" s="483">
        <v>1</v>
      </c>
      <c r="J322" s="483">
        <v>1</v>
      </c>
      <c r="K322" s="483">
        <v>1</v>
      </c>
      <c r="L322" s="483">
        <v>3</v>
      </c>
      <c r="M322" s="484" t="s">
        <v>353</v>
      </c>
      <c r="N322" s="523" t="str">
        <f>C322</f>
        <v>TTT3</v>
      </c>
      <c r="O322" s="523" t="str">
        <f>SUM(F322:F331)&amp;" kip"</f>
        <v>197 kip</v>
      </c>
      <c r="P322" s="523" t="str">
        <f>MID(O322,1,FIND("k",O322)-1)/2&amp;" ton"</f>
        <v>98.5 ton</v>
      </c>
      <c r="Q322" s="68"/>
      <c r="R322" s="469"/>
    </row>
    <row r="323" spans="2:18" ht="24.95" customHeight="1">
      <c r="B323" s="478">
        <v>17</v>
      </c>
      <c r="C323" s="479" t="s">
        <v>394</v>
      </c>
      <c r="D323" s="480">
        <v>1</v>
      </c>
      <c r="E323" s="481">
        <v>13</v>
      </c>
      <c r="F323" s="481">
        <v>18</v>
      </c>
      <c r="G323" s="481">
        <v>0</v>
      </c>
      <c r="H323" s="482">
        <v>1</v>
      </c>
      <c r="I323" s="483">
        <v>1</v>
      </c>
      <c r="J323" s="483">
        <v>1</v>
      </c>
      <c r="K323" s="483">
        <v>1</v>
      </c>
      <c r="L323" s="483">
        <v>3</v>
      </c>
      <c r="M323" s="484" t="s">
        <v>353</v>
      </c>
      <c r="N323" s="547"/>
      <c r="O323" s="547"/>
      <c r="P323" s="547"/>
      <c r="Q323" s="68"/>
      <c r="R323" s="469"/>
    </row>
    <row r="324" spans="2:18" ht="24.95" customHeight="1">
      <c r="B324" s="478">
        <v>17</v>
      </c>
      <c r="C324" s="479" t="s">
        <v>394</v>
      </c>
      <c r="D324" s="480">
        <v>1</v>
      </c>
      <c r="E324" s="481">
        <v>4</v>
      </c>
      <c r="F324" s="481">
        <v>18</v>
      </c>
      <c r="G324" s="481">
        <v>0</v>
      </c>
      <c r="H324" s="482">
        <v>1</v>
      </c>
      <c r="I324" s="483">
        <v>1</v>
      </c>
      <c r="J324" s="483">
        <v>1</v>
      </c>
      <c r="K324" s="483">
        <v>1</v>
      </c>
      <c r="L324" s="483">
        <v>3</v>
      </c>
      <c r="M324" s="484" t="s">
        <v>353</v>
      </c>
      <c r="N324" s="547"/>
      <c r="O324" s="547"/>
      <c r="P324" s="547"/>
      <c r="Q324" s="68"/>
      <c r="R324" s="469"/>
    </row>
    <row r="325" spans="2:18" ht="24.95" customHeight="1">
      <c r="B325" s="478">
        <v>17</v>
      </c>
      <c r="C325" s="479" t="s">
        <v>394</v>
      </c>
      <c r="D325" s="480">
        <v>1</v>
      </c>
      <c r="E325" s="481">
        <v>4</v>
      </c>
      <c r="F325" s="481">
        <v>18</v>
      </c>
      <c r="G325" s="481">
        <v>0</v>
      </c>
      <c r="H325" s="482">
        <v>1</v>
      </c>
      <c r="I325" s="483">
        <v>1</v>
      </c>
      <c r="J325" s="483">
        <v>1</v>
      </c>
      <c r="K325" s="483">
        <v>1</v>
      </c>
      <c r="L325" s="483">
        <v>3</v>
      </c>
      <c r="M325" s="484" t="s">
        <v>353</v>
      </c>
      <c r="N325" s="547"/>
      <c r="O325" s="547"/>
      <c r="P325" s="547"/>
      <c r="Q325" s="68"/>
      <c r="R325" s="469"/>
    </row>
    <row r="326" spans="2:18" ht="24.95" customHeight="1">
      <c r="B326" s="478">
        <v>17</v>
      </c>
      <c r="C326" s="479" t="s">
        <v>394</v>
      </c>
      <c r="D326" s="480">
        <v>1</v>
      </c>
      <c r="E326" s="481">
        <v>13</v>
      </c>
      <c r="F326" s="481">
        <v>22</v>
      </c>
      <c r="G326" s="481">
        <v>0</v>
      </c>
      <c r="H326" s="482">
        <v>1</v>
      </c>
      <c r="I326" s="483">
        <v>1</v>
      </c>
      <c r="J326" s="483">
        <v>1</v>
      </c>
      <c r="K326" s="483">
        <v>1</v>
      </c>
      <c r="L326" s="483">
        <v>3</v>
      </c>
      <c r="M326" s="484" t="s">
        <v>353</v>
      </c>
      <c r="N326" s="547"/>
      <c r="O326" s="547"/>
      <c r="P326" s="547"/>
      <c r="Q326" s="68"/>
      <c r="R326" s="469"/>
    </row>
    <row r="327" spans="2:18" ht="24.95" customHeight="1">
      <c r="B327" s="478">
        <v>17</v>
      </c>
      <c r="C327" s="479" t="s">
        <v>394</v>
      </c>
      <c r="D327" s="480">
        <v>1</v>
      </c>
      <c r="E327" s="481">
        <v>4</v>
      </c>
      <c r="F327" s="481">
        <v>22</v>
      </c>
      <c r="G327" s="481">
        <v>0</v>
      </c>
      <c r="H327" s="482">
        <v>1</v>
      </c>
      <c r="I327" s="483">
        <v>1</v>
      </c>
      <c r="J327" s="483">
        <v>1</v>
      </c>
      <c r="K327" s="483">
        <v>1</v>
      </c>
      <c r="L327" s="483">
        <v>3</v>
      </c>
      <c r="M327" s="484" t="s">
        <v>353</v>
      </c>
      <c r="N327" s="547"/>
      <c r="O327" s="547"/>
      <c r="P327" s="547"/>
      <c r="Q327" s="68"/>
      <c r="R327" s="469"/>
    </row>
    <row r="328" spans="2:18" ht="24.95" customHeight="1">
      <c r="B328" s="478">
        <v>17</v>
      </c>
      <c r="C328" s="479" t="s">
        <v>394</v>
      </c>
      <c r="D328" s="480">
        <v>1</v>
      </c>
      <c r="E328" s="481">
        <v>36</v>
      </c>
      <c r="F328" s="481">
        <v>22</v>
      </c>
      <c r="G328" s="481">
        <v>0</v>
      </c>
      <c r="H328" s="482">
        <v>1</v>
      </c>
      <c r="I328" s="483">
        <v>1</v>
      </c>
      <c r="J328" s="483">
        <v>1</v>
      </c>
      <c r="K328" s="483">
        <v>1</v>
      </c>
      <c r="L328" s="483">
        <v>3</v>
      </c>
      <c r="M328" s="484" t="s">
        <v>353</v>
      </c>
      <c r="N328" s="547"/>
      <c r="O328" s="547"/>
      <c r="P328" s="547"/>
      <c r="Q328" s="68"/>
      <c r="R328" s="469"/>
    </row>
    <row r="329" spans="2:18" ht="24.95" customHeight="1">
      <c r="B329" s="478">
        <v>17</v>
      </c>
      <c r="C329" s="479" t="s">
        <v>394</v>
      </c>
      <c r="D329" s="480">
        <v>1</v>
      </c>
      <c r="E329" s="481">
        <v>4</v>
      </c>
      <c r="F329" s="481">
        <v>22</v>
      </c>
      <c r="G329" s="481">
        <v>0</v>
      </c>
      <c r="H329" s="482">
        <v>1</v>
      </c>
      <c r="I329" s="483">
        <v>1</v>
      </c>
      <c r="J329" s="483">
        <v>1</v>
      </c>
      <c r="K329" s="483">
        <v>1</v>
      </c>
      <c r="L329" s="483">
        <v>3</v>
      </c>
      <c r="M329" s="484" t="s">
        <v>353</v>
      </c>
      <c r="N329" s="547"/>
      <c r="O329" s="547"/>
      <c r="P329" s="547"/>
      <c r="Q329" s="68"/>
      <c r="R329" s="469"/>
    </row>
    <row r="330" spans="2:18" ht="24.95" customHeight="1">
      <c r="B330" s="478">
        <v>17</v>
      </c>
      <c r="C330" s="479" t="s">
        <v>394</v>
      </c>
      <c r="D330" s="480">
        <v>1</v>
      </c>
      <c r="E330" s="481">
        <v>13</v>
      </c>
      <c r="F330" s="481">
        <v>21</v>
      </c>
      <c r="G330" s="481">
        <v>0</v>
      </c>
      <c r="H330" s="482">
        <v>1</v>
      </c>
      <c r="I330" s="483">
        <v>1</v>
      </c>
      <c r="J330" s="483">
        <v>1</v>
      </c>
      <c r="K330" s="483">
        <v>1</v>
      </c>
      <c r="L330" s="483">
        <v>3</v>
      </c>
      <c r="M330" s="484" t="s">
        <v>353</v>
      </c>
      <c r="N330" s="547"/>
      <c r="O330" s="547"/>
      <c r="P330" s="547"/>
      <c r="Q330" s="68"/>
      <c r="R330" s="469"/>
    </row>
    <row r="331" spans="2:18" ht="24.95" customHeight="1">
      <c r="B331" s="478">
        <v>17</v>
      </c>
      <c r="C331" s="479" t="s">
        <v>394</v>
      </c>
      <c r="D331" s="480">
        <v>1</v>
      </c>
      <c r="E331" s="481">
        <v>4</v>
      </c>
      <c r="F331" s="481">
        <v>21</v>
      </c>
      <c r="G331" s="481">
        <v>0</v>
      </c>
      <c r="H331" s="482">
        <v>1</v>
      </c>
      <c r="I331" s="483">
        <v>1</v>
      </c>
      <c r="J331" s="483">
        <v>1</v>
      </c>
      <c r="K331" s="483">
        <v>1</v>
      </c>
      <c r="L331" s="483">
        <v>3</v>
      </c>
      <c r="M331" s="484" t="s">
        <v>353</v>
      </c>
      <c r="N331" s="547"/>
      <c r="O331" s="547"/>
      <c r="P331" s="547"/>
      <c r="Q331" s="68"/>
      <c r="R331" s="469"/>
    </row>
    <row r="332" spans="2:18" ht="24.95" customHeight="1">
      <c r="B332" s="478" t="s">
        <v>387</v>
      </c>
      <c r="C332" s="479" t="s">
        <v>387</v>
      </c>
      <c r="D332" s="480" t="s">
        <v>387</v>
      </c>
      <c r="E332" s="481" t="s">
        <v>387</v>
      </c>
      <c r="F332" s="481" t="s">
        <v>387</v>
      </c>
      <c r="G332" s="481" t="s">
        <v>387</v>
      </c>
      <c r="H332" s="482" t="s">
        <v>387</v>
      </c>
      <c r="I332" s="483" t="s">
        <v>387</v>
      </c>
      <c r="J332" s="483" t="s">
        <v>387</v>
      </c>
      <c r="K332" s="483" t="s">
        <v>387</v>
      </c>
      <c r="L332" s="483" t="s">
        <v>387</v>
      </c>
      <c r="M332" s="484" t="s">
        <v>387</v>
      </c>
      <c r="N332" s="547"/>
      <c r="O332" s="547"/>
      <c r="P332" s="547"/>
      <c r="Q332" s="68"/>
      <c r="R332" s="469"/>
    </row>
    <row r="333" spans="2:18" ht="24.95" customHeight="1">
      <c r="B333" s="478">
        <v>18</v>
      </c>
      <c r="C333" s="479" t="s">
        <v>359</v>
      </c>
      <c r="D333" s="480">
        <v>1</v>
      </c>
      <c r="E333" s="481">
        <v>0</v>
      </c>
      <c r="F333" s="481">
        <v>11</v>
      </c>
      <c r="G333" s="481">
        <v>0</v>
      </c>
      <c r="H333" s="482">
        <v>1</v>
      </c>
      <c r="I333" s="483">
        <v>1</v>
      </c>
      <c r="J333" s="483">
        <v>1</v>
      </c>
      <c r="K333" s="483">
        <v>1</v>
      </c>
      <c r="L333" s="483">
        <v>4</v>
      </c>
      <c r="M333" s="484" t="s">
        <v>353</v>
      </c>
      <c r="N333" s="523" t="str">
        <f>C333</f>
        <v>TP17</v>
      </c>
      <c r="O333" s="523" t="str">
        <f>SUM(F333:F341)&amp;" kip"</f>
        <v>147 kip</v>
      </c>
      <c r="P333" s="523" t="str">
        <f>MID(O333,1,FIND("k",O333)-1)/2&amp;" ton"</f>
        <v>73.5 ton</v>
      </c>
      <c r="Q333" s="68"/>
      <c r="R333" s="469"/>
    </row>
    <row r="334" spans="2:18" ht="24.95" customHeight="1">
      <c r="B334" s="478">
        <v>18</v>
      </c>
      <c r="C334" s="479" t="s">
        <v>359</v>
      </c>
      <c r="D334" s="480">
        <v>1</v>
      </c>
      <c r="E334" s="481">
        <v>16</v>
      </c>
      <c r="F334" s="481">
        <v>17</v>
      </c>
      <c r="G334" s="481">
        <v>0</v>
      </c>
      <c r="H334" s="482">
        <v>1</v>
      </c>
      <c r="I334" s="483">
        <v>1</v>
      </c>
      <c r="J334" s="483">
        <v>1</v>
      </c>
      <c r="K334" s="483">
        <v>1</v>
      </c>
      <c r="L334" s="483">
        <v>4</v>
      </c>
      <c r="M334" s="484" t="s">
        <v>353</v>
      </c>
      <c r="N334" s="547"/>
      <c r="O334" s="547"/>
      <c r="P334" s="547"/>
      <c r="Q334" s="68"/>
      <c r="R334" s="469"/>
    </row>
    <row r="335" spans="2:18" ht="24.95" customHeight="1">
      <c r="B335" s="478">
        <v>18</v>
      </c>
      <c r="C335" s="479" t="s">
        <v>359</v>
      </c>
      <c r="D335" s="480">
        <v>1</v>
      </c>
      <c r="E335" s="481">
        <v>4</v>
      </c>
      <c r="F335" s="481">
        <v>17</v>
      </c>
      <c r="G335" s="481">
        <v>0</v>
      </c>
      <c r="H335" s="482">
        <v>1</v>
      </c>
      <c r="I335" s="483">
        <v>1</v>
      </c>
      <c r="J335" s="483">
        <v>1</v>
      </c>
      <c r="K335" s="483">
        <v>1</v>
      </c>
      <c r="L335" s="483">
        <v>4</v>
      </c>
      <c r="M335" s="484" t="s">
        <v>353</v>
      </c>
      <c r="N335" s="547"/>
      <c r="O335" s="547"/>
      <c r="P335" s="547"/>
      <c r="Q335" s="68"/>
      <c r="R335" s="469"/>
    </row>
    <row r="336" spans="2:18" ht="24.95" customHeight="1">
      <c r="B336" s="478">
        <v>18</v>
      </c>
      <c r="C336" s="479" t="s">
        <v>359</v>
      </c>
      <c r="D336" s="480">
        <v>1</v>
      </c>
      <c r="E336" s="481">
        <v>25</v>
      </c>
      <c r="F336" s="481">
        <v>17</v>
      </c>
      <c r="G336" s="481">
        <v>0</v>
      </c>
      <c r="H336" s="482">
        <v>1</v>
      </c>
      <c r="I336" s="483">
        <v>1</v>
      </c>
      <c r="J336" s="483">
        <v>1</v>
      </c>
      <c r="K336" s="483">
        <v>1</v>
      </c>
      <c r="L336" s="483">
        <v>4</v>
      </c>
      <c r="M336" s="484" t="s">
        <v>353</v>
      </c>
      <c r="N336" s="547"/>
      <c r="O336" s="547"/>
      <c r="P336" s="547"/>
      <c r="Q336" s="68"/>
      <c r="R336" s="469"/>
    </row>
    <row r="337" spans="2:18" ht="24.95" customHeight="1">
      <c r="B337" s="478">
        <v>18</v>
      </c>
      <c r="C337" s="479" t="s">
        <v>359</v>
      </c>
      <c r="D337" s="480">
        <v>1</v>
      </c>
      <c r="E337" s="481">
        <v>4</v>
      </c>
      <c r="F337" s="481">
        <v>17</v>
      </c>
      <c r="G337" s="481">
        <v>0</v>
      </c>
      <c r="H337" s="482">
        <v>1</v>
      </c>
      <c r="I337" s="483">
        <v>1</v>
      </c>
      <c r="J337" s="483">
        <v>1</v>
      </c>
      <c r="K337" s="483">
        <v>1</v>
      </c>
      <c r="L337" s="483">
        <v>4</v>
      </c>
      <c r="M337" s="484" t="s">
        <v>353</v>
      </c>
      <c r="N337" s="547"/>
      <c r="O337" s="547"/>
      <c r="P337" s="547"/>
      <c r="Q337" s="68"/>
      <c r="R337" s="469"/>
    </row>
    <row r="338" spans="2:18" ht="24.95" customHeight="1">
      <c r="B338" s="478">
        <v>18</v>
      </c>
      <c r="C338" s="479" t="s">
        <v>359</v>
      </c>
      <c r="D338" s="480">
        <v>1</v>
      </c>
      <c r="E338" s="481">
        <v>10</v>
      </c>
      <c r="F338" s="481">
        <v>17</v>
      </c>
      <c r="G338" s="481">
        <v>0</v>
      </c>
      <c r="H338" s="482">
        <v>1</v>
      </c>
      <c r="I338" s="483">
        <v>1</v>
      </c>
      <c r="J338" s="483">
        <v>1</v>
      </c>
      <c r="K338" s="483">
        <v>1</v>
      </c>
      <c r="L338" s="483">
        <v>4</v>
      </c>
      <c r="M338" s="484" t="s">
        <v>353</v>
      </c>
      <c r="N338" s="547"/>
      <c r="O338" s="547"/>
      <c r="P338" s="547"/>
      <c r="Q338" s="68"/>
      <c r="R338" s="469"/>
    </row>
    <row r="339" spans="2:18" ht="24.95" customHeight="1">
      <c r="B339" s="478">
        <v>18</v>
      </c>
      <c r="C339" s="479" t="s">
        <v>359</v>
      </c>
      <c r="D339" s="480">
        <v>1</v>
      </c>
      <c r="E339" s="481">
        <v>4</v>
      </c>
      <c r="F339" s="481">
        <v>17</v>
      </c>
      <c r="G339" s="481">
        <v>0</v>
      </c>
      <c r="H339" s="482">
        <v>1</v>
      </c>
      <c r="I339" s="483">
        <v>1</v>
      </c>
      <c r="J339" s="483">
        <v>1</v>
      </c>
      <c r="K339" s="483">
        <v>1</v>
      </c>
      <c r="L339" s="483">
        <v>4</v>
      </c>
      <c r="M339" s="484" t="s">
        <v>353</v>
      </c>
      <c r="N339" s="547"/>
      <c r="O339" s="547"/>
      <c r="P339" s="547"/>
      <c r="Q339" s="68"/>
      <c r="R339" s="469"/>
    </row>
    <row r="340" spans="2:18" ht="24.95" customHeight="1">
      <c r="B340" s="478">
        <v>18</v>
      </c>
      <c r="C340" s="479" t="s">
        <v>359</v>
      </c>
      <c r="D340" s="480">
        <v>1</v>
      </c>
      <c r="E340" s="481">
        <v>25</v>
      </c>
      <c r="F340" s="481">
        <v>17</v>
      </c>
      <c r="G340" s="481">
        <v>0</v>
      </c>
      <c r="H340" s="482">
        <v>1</v>
      </c>
      <c r="I340" s="483">
        <v>1</v>
      </c>
      <c r="J340" s="483">
        <v>1</v>
      </c>
      <c r="K340" s="483">
        <v>1</v>
      </c>
      <c r="L340" s="483">
        <v>4</v>
      </c>
      <c r="M340" s="484" t="s">
        <v>353</v>
      </c>
      <c r="N340" s="547"/>
      <c r="O340" s="547"/>
      <c r="P340" s="547"/>
      <c r="Q340" s="68"/>
      <c r="R340" s="469"/>
    </row>
    <row r="341" spans="2:18" ht="24.95" customHeight="1">
      <c r="B341" s="478">
        <v>18</v>
      </c>
      <c r="C341" s="479" t="s">
        <v>359</v>
      </c>
      <c r="D341" s="480">
        <v>1</v>
      </c>
      <c r="E341" s="481">
        <v>4</v>
      </c>
      <c r="F341" s="481">
        <v>17</v>
      </c>
      <c r="G341" s="481">
        <v>0</v>
      </c>
      <c r="H341" s="482">
        <v>1</v>
      </c>
      <c r="I341" s="483">
        <v>1</v>
      </c>
      <c r="J341" s="483">
        <v>1</v>
      </c>
      <c r="K341" s="483">
        <v>1</v>
      </c>
      <c r="L341" s="483">
        <v>4</v>
      </c>
      <c r="M341" s="484" t="s">
        <v>353</v>
      </c>
      <c r="N341" s="547"/>
      <c r="O341" s="547"/>
      <c r="P341" s="547"/>
      <c r="Q341" s="68"/>
      <c r="R341" s="469"/>
    </row>
    <row r="342" spans="2:18" ht="24.95" customHeight="1">
      <c r="B342" s="478" t="s">
        <v>387</v>
      </c>
      <c r="C342" s="479" t="s">
        <v>387</v>
      </c>
      <c r="D342" s="480" t="s">
        <v>387</v>
      </c>
      <c r="E342" s="481" t="s">
        <v>387</v>
      </c>
      <c r="F342" s="481" t="s">
        <v>387</v>
      </c>
      <c r="G342" s="481" t="s">
        <v>387</v>
      </c>
      <c r="H342" s="482" t="s">
        <v>387</v>
      </c>
      <c r="I342" s="483" t="s">
        <v>387</v>
      </c>
      <c r="J342" s="483" t="s">
        <v>387</v>
      </c>
      <c r="K342" s="483" t="s">
        <v>387</v>
      </c>
      <c r="L342" s="483" t="s">
        <v>387</v>
      </c>
      <c r="M342" s="484" t="s">
        <v>387</v>
      </c>
      <c r="N342" s="547"/>
      <c r="O342" s="547"/>
      <c r="P342" s="547"/>
      <c r="Q342" s="68"/>
      <c r="R342" s="469"/>
    </row>
    <row r="343" spans="2:18" ht="24.95" customHeight="1">
      <c r="B343" s="478">
        <v>19</v>
      </c>
      <c r="C343" s="479" t="s">
        <v>350</v>
      </c>
      <c r="D343" s="480">
        <v>1</v>
      </c>
      <c r="E343" s="481">
        <v>0</v>
      </c>
      <c r="F343" s="481">
        <v>11</v>
      </c>
      <c r="G343" s="481">
        <v>0</v>
      </c>
      <c r="H343" s="482">
        <v>1</v>
      </c>
      <c r="I343" s="483">
        <v>1</v>
      </c>
      <c r="J343" s="483">
        <v>1</v>
      </c>
      <c r="K343" s="483">
        <v>1</v>
      </c>
      <c r="L343" s="483">
        <v>4</v>
      </c>
      <c r="M343" s="484" t="s">
        <v>353</v>
      </c>
      <c r="N343" s="523" t="str">
        <f>C343</f>
        <v>TP22</v>
      </c>
      <c r="O343" s="523" t="str">
        <f>SUM(F343:F351)&amp;" kip"</f>
        <v>147 kip</v>
      </c>
      <c r="P343" s="523" t="str">
        <f>MID(O343,1,FIND("k",O343)-1)/2&amp;" ton"</f>
        <v>73.5 ton</v>
      </c>
      <c r="Q343" s="68"/>
      <c r="R343" s="469"/>
    </row>
    <row r="344" spans="2:18" ht="24.95" customHeight="1">
      <c r="B344" s="478">
        <v>19</v>
      </c>
      <c r="C344" s="479" t="s">
        <v>350</v>
      </c>
      <c r="D344" s="480">
        <v>1</v>
      </c>
      <c r="E344" s="481">
        <v>16</v>
      </c>
      <c r="F344" s="481">
        <v>12</v>
      </c>
      <c r="G344" s="481">
        <v>0</v>
      </c>
      <c r="H344" s="482">
        <v>1</v>
      </c>
      <c r="I344" s="483">
        <v>1</v>
      </c>
      <c r="J344" s="483">
        <v>1</v>
      </c>
      <c r="K344" s="483">
        <v>1</v>
      </c>
      <c r="L344" s="483">
        <v>4</v>
      </c>
      <c r="M344" s="484" t="s">
        <v>353</v>
      </c>
      <c r="N344" s="547"/>
      <c r="O344" s="547"/>
      <c r="P344" s="547"/>
      <c r="Q344" s="68"/>
      <c r="R344" s="469"/>
    </row>
    <row r="345" spans="2:18" ht="24.95" customHeight="1">
      <c r="B345" s="478">
        <v>19</v>
      </c>
      <c r="C345" s="479" t="s">
        <v>350</v>
      </c>
      <c r="D345" s="480">
        <v>1</v>
      </c>
      <c r="E345" s="481">
        <v>4</v>
      </c>
      <c r="F345" s="481">
        <v>12</v>
      </c>
      <c r="G345" s="481">
        <v>0</v>
      </c>
      <c r="H345" s="482">
        <v>1</v>
      </c>
      <c r="I345" s="483">
        <v>1</v>
      </c>
      <c r="J345" s="483">
        <v>1</v>
      </c>
      <c r="K345" s="483">
        <v>1</v>
      </c>
      <c r="L345" s="483">
        <v>4</v>
      </c>
      <c r="M345" s="484" t="s">
        <v>353</v>
      </c>
      <c r="N345" s="547"/>
      <c r="O345" s="547"/>
      <c r="P345" s="547"/>
      <c r="Q345" s="68"/>
      <c r="R345" s="469"/>
    </row>
    <row r="346" spans="2:18" ht="24.95" customHeight="1">
      <c r="B346" s="478">
        <v>19</v>
      </c>
      <c r="C346" s="479" t="s">
        <v>350</v>
      </c>
      <c r="D346" s="480">
        <v>1</v>
      </c>
      <c r="E346" s="481">
        <v>25</v>
      </c>
      <c r="F346" s="481">
        <v>22</v>
      </c>
      <c r="G346" s="481">
        <v>0</v>
      </c>
      <c r="H346" s="482">
        <v>1</v>
      </c>
      <c r="I346" s="483">
        <v>1</v>
      </c>
      <c r="J346" s="483">
        <v>1</v>
      </c>
      <c r="K346" s="483">
        <v>1</v>
      </c>
      <c r="L346" s="483">
        <v>4</v>
      </c>
      <c r="M346" s="484" t="s">
        <v>353</v>
      </c>
      <c r="N346" s="547"/>
      <c r="O346" s="547"/>
      <c r="P346" s="547"/>
      <c r="Q346" s="68"/>
      <c r="R346" s="469"/>
    </row>
    <row r="347" spans="2:18" ht="24.95" customHeight="1">
      <c r="B347" s="478">
        <v>19</v>
      </c>
      <c r="C347" s="479" t="s">
        <v>350</v>
      </c>
      <c r="D347" s="480">
        <v>1</v>
      </c>
      <c r="E347" s="481">
        <v>4</v>
      </c>
      <c r="F347" s="481">
        <v>22</v>
      </c>
      <c r="G347" s="481">
        <v>0</v>
      </c>
      <c r="H347" s="482">
        <v>1</v>
      </c>
      <c r="I347" s="483">
        <v>1</v>
      </c>
      <c r="J347" s="483">
        <v>1</v>
      </c>
      <c r="K347" s="483">
        <v>1</v>
      </c>
      <c r="L347" s="483">
        <v>4</v>
      </c>
      <c r="M347" s="484" t="s">
        <v>353</v>
      </c>
      <c r="N347" s="547"/>
      <c r="O347" s="547"/>
      <c r="P347" s="547"/>
      <c r="Q347" s="68"/>
      <c r="R347" s="469"/>
    </row>
    <row r="348" spans="2:18" ht="24.95" customHeight="1">
      <c r="B348" s="478">
        <v>19</v>
      </c>
      <c r="C348" s="479" t="s">
        <v>350</v>
      </c>
      <c r="D348" s="480">
        <v>1</v>
      </c>
      <c r="E348" s="481">
        <v>10</v>
      </c>
      <c r="F348" s="481">
        <v>22</v>
      </c>
      <c r="G348" s="481">
        <v>0</v>
      </c>
      <c r="H348" s="482">
        <v>1</v>
      </c>
      <c r="I348" s="483">
        <v>1</v>
      </c>
      <c r="J348" s="483">
        <v>1</v>
      </c>
      <c r="K348" s="483">
        <v>1</v>
      </c>
      <c r="L348" s="483">
        <v>4</v>
      </c>
      <c r="M348" s="484" t="s">
        <v>353</v>
      </c>
      <c r="N348" s="547"/>
      <c r="O348" s="547"/>
      <c r="P348" s="547"/>
      <c r="Q348" s="68"/>
      <c r="R348" s="469"/>
    </row>
    <row r="349" spans="2:18" ht="24.95" customHeight="1">
      <c r="B349" s="478">
        <v>19</v>
      </c>
      <c r="C349" s="479" t="s">
        <v>350</v>
      </c>
      <c r="D349" s="480">
        <v>1</v>
      </c>
      <c r="E349" s="481">
        <v>4</v>
      </c>
      <c r="F349" s="481">
        <v>22</v>
      </c>
      <c r="G349" s="481">
        <v>0</v>
      </c>
      <c r="H349" s="482">
        <v>1</v>
      </c>
      <c r="I349" s="483">
        <v>1</v>
      </c>
      <c r="J349" s="483">
        <v>1</v>
      </c>
      <c r="K349" s="483">
        <v>1</v>
      </c>
      <c r="L349" s="483">
        <v>4</v>
      </c>
      <c r="M349" s="484" t="s">
        <v>353</v>
      </c>
      <c r="N349" s="547"/>
      <c r="O349" s="547"/>
      <c r="P349" s="547"/>
      <c r="Q349" s="68"/>
      <c r="R349" s="469"/>
    </row>
    <row r="350" spans="2:18" ht="24.95" customHeight="1">
      <c r="B350" s="478">
        <v>19</v>
      </c>
      <c r="C350" s="479" t="s">
        <v>350</v>
      </c>
      <c r="D350" s="480">
        <v>1</v>
      </c>
      <c r="E350" s="481">
        <v>25</v>
      </c>
      <c r="F350" s="481">
        <v>12</v>
      </c>
      <c r="G350" s="481">
        <v>0</v>
      </c>
      <c r="H350" s="482">
        <v>1</v>
      </c>
      <c r="I350" s="483">
        <v>1</v>
      </c>
      <c r="J350" s="483">
        <v>1</v>
      </c>
      <c r="K350" s="483">
        <v>1</v>
      </c>
      <c r="L350" s="483">
        <v>4</v>
      </c>
      <c r="M350" s="484" t="s">
        <v>353</v>
      </c>
      <c r="N350" s="547"/>
      <c r="O350" s="547"/>
      <c r="P350" s="547"/>
      <c r="Q350" s="68"/>
      <c r="R350" s="469"/>
    </row>
    <row r="351" spans="2:18" ht="24.95" customHeight="1">
      <c r="B351" s="478">
        <v>19</v>
      </c>
      <c r="C351" s="479" t="s">
        <v>350</v>
      </c>
      <c r="D351" s="480">
        <v>1</v>
      </c>
      <c r="E351" s="481">
        <v>4</v>
      </c>
      <c r="F351" s="481">
        <v>12</v>
      </c>
      <c r="G351" s="481">
        <v>0</v>
      </c>
      <c r="H351" s="482">
        <v>1</v>
      </c>
      <c r="I351" s="483">
        <v>1</v>
      </c>
      <c r="J351" s="483">
        <v>1</v>
      </c>
      <c r="K351" s="483">
        <v>1</v>
      </c>
      <c r="L351" s="483">
        <v>4</v>
      </c>
      <c r="M351" s="484" t="s">
        <v>353</v>
      </c>
      <c r="N351" s="547"/>
      <c r="O351" s="547"/>
      <c r="P351" s="547"/>
      <c r="Q351" s="68"/>
      <c r="R351" s="469"/>
    </row>
    <row r="352" spans="2:18" ht="24.95" customHeight="1">
      <c r="B352" s="478" t="s">
        <v>387</v>
      </c>
      <c r="C352" s="479" t="s">
        <v>387</v>
      </c>
      <c r="D352" s="480" t="s">
        <v>387</v>
      </c>
      <c r="E352" s="481" t="s">
        <v>387</v>
      </c>
      <c r="F352" s="481" t="s">
        <v>387</v>
      </c>
      <c r="G352" s="481" t="s">
        <v>387</v>
      </c>
      <c r="H352" s="482" t="s">
        <v>387</v>
      </c>
      <c r="I352" s="483" t="s">
        <v>387</v>
      </c>
      <c r="J352" s="483" t="s">
        <v>387</v>
      </c>
      <c r="K352" s="483" t="s">
        <v>387</v>
      </c>
      <c r="L352" s="483" t="s">
        <v>387</v>
      </c>
      <c r="M352" s="484" t="s">
        <v>387</v>
      </c>
      <c r="N352" s="547"/>
      <c r="O352" s="547"/>
      <c r="P352" s="547"/>
      <c r="Q352" s="68"/>
      <c r="R352" s="469"/>
    </row>
    <row r="353" spans="2:18" ht="24.95" customHeight="1">
      <c r="B353" s="478">
        <v>20</v>
      </c>
      <c r="C353" s="479" t="s">
        <v>351</v>
      </c>
      <c r="D353" s="480">
        <v>1</v>
      </c>
      <c r="E353" s="481">
        <v>0</v>
      </c>
      <c r="F353" s="481">
        <v>6</v>
      </c>
      <c r="G353" s="481">
        <v>0</v>
      </c>
      <c r="H353" s="482">
        <v>1</v>
      </c>
      <c r="I353" s="483">
        <v>1</v>
      </c>
      <c r="J353" s="483">
        <v>1</v>
      </c>
      <c r="K353" s="483">
        <v>1</v>
      </c>
      <c r="L353" s="483">
        <v>4</v>
      </c>
      <c r="M353" s="484" t="s">
        <v>353</v>
      </c>
      <c r="N353" s="523" t="str">
        <f>C353</f>
        <v>WR1</v>
      </c>
      <c r="O353" s="523" t="str">
        <f>SUM(F353:F359)&amp;" kip"</f>
        <v>84 kip</v>
      </c>
      <c r="P353" s="523" t="str">
        <f>MID(O353,1,FIND("k",O353)-1)/2&amp;" ton"</f>
        <v>42 ton</v>
      </c>
      <c r="Q353" s="68"/>
      <c r="R353" s="469"/>
    </row>
    <row r="354" spans="2:18" ht="24.95" customHeight="1">
      <c r="B354" s="478">
        <v>20</v>
      </c>
      <c r="C354" s="479" t="s">
        <v>351</v>
      </c>
      <c r="D354" s="480">
        <v>1</v>
      </c>
      <c r="E354" s="481">
        <v>22</v>
      </c>
      <c r="F354" s="481">
        <v>13.2</v>
      </c>
      <c r="G354" s="481">
        <v>0</v>
      </c>
      <c r="H354" s="482">
        <v>1</v>
      </c>
      <c r="I354" s="483">
        <v>1</v>
      </c>
      <c r="J354" s="483">
        <v>1</v>
      </c>
      <c r="K354" s="483">
        <v>1</v>
      </c>
      <c r="L354" s="483">
        <v>4</v>
      </c>
      <c r="M354" s="484" t="s">
        <v>353</v>
      </c>
      <c r="N354" s="547"/>
      <c r="O354" s="547"/>
      <c r="P354" s="547"/>
      <c r="Q354" s="68"/>
      <c r="R354" s="469"/>
    </row>
    <row r="355" spans="2:18" ht="24.95" customHeight="1">
      <c r="B355" s="478">
        <v>20</v>
      </c>
      <c r="C355" s="479" t="s">
        <v>351</v>
      </c>
      <c r="D355" s="480">
        <v>1</v>
      </c>
      <c r="E355" s="481">
        <v>4.5</v>
      </c>
      <c r="F355" s="481">
        <v>13.2</v>
      </c>
      <c r="G355" s="481">
        <v>0</v>
      </c>
      <c r="H355" s="482">
        <v>1</v>
      </c>
      <c r="I355" s="483">
        <v>1</v>
      </c>
      <c r="J355" s="483">
        <v>1</v>
      </c>
      <c r="K355" s="483">
        <v>1</v>
      </c>
      <c r="L355" s="483">
        <v>4</v>
      </c>
      <c r="M355" s="484" t="s">
        <v>353</v>
      </c>
      <c r="N355" s="547"/>
      <c r="O355" s="547"/>
      <c r="P355" s="547"/>
      <c r="Q355" s="68"/>
      <c r="R355" s="469"/>
    </row>
    <row r="356" spans="2:18" ht="24.95" customHeight="1">
      <c r="B356" s="478">
        <v>20</v>
      </c>
      <c r="C356" s="479" t="s">
        <v>351</v>
      </c>
      <c r="D356" s="480">
        <v>1</v>
      </c>
      <c r="E356" s="481">
        <v>4.5</v>
      </c>
      <c r="F356" s="481">
        <v>13.2</v>
      </c>
      <c r="G356" s="481">
        <v>0</v>
      </c>
      <c r="H356" s="482">
        <v>1</v>
      </c>
      <c r="I356" s="483">
        <v>1</v>
      </c>
      <c r="J356" s="483">
        <v>1</v>
      </c>
      <c r="K356" s="483">
        <v>1</v>
      </c>
      <c r="L356" s="483">
        <v>4</v>
      </c>
      <c r="M356" s="484" t="s">
        <v>353</v>
      </c>
      <c r="N356" s="547"/>
      <c r="O356" s="547"/>
      <c r="P356" s="547"/>
      <c r="Q356" s="68"/>
      <c r="R356" s="469"/>
    </row>
    <row r="357" spans="2:18" ht="24.95" customHeight="1">
      <c r="B357" s="478">
        <v>20</v>
      </c>
      <c r="C357" s="479" t="s">
        <v>351</v>
      </c>
      <c r="D357" s="480">
        <v>1</v>
      </c>
      <c r="E357" s="481">
        <v>25</v>
      </c>
      <c r="F357" s="481">
        <v>13.2</v>
      </c>
      <c r="G357" s="481">
        <v>0</v>
      </c>
      <c r="H357" s="482">
        <v>1</v>
      </c>
      <c r="I357" s="483">
        <v>1</v>
      </c>
      <c r="J357" s="483">
        <v>1</v>
      </c>
      <c r="K357" s="483">
        <v>1</v>
      </c>
      <c r="L357" s="483">
        <v>4</v>
      </c>
      <c r="M357" s="484" t="s">
        <v>353</v>
      </c>
      <c r="N357" s="547"/>
      <c r="O357" s="547"/>
      <c r="P357" s="547"/>
      <c r="Q357" s="68"/>
      <c r="R357" s="469"/>
    </row>
    <row r="358" spans="2:18" ht="24.95" customHeight="1">
      <c r="B358" s="478">
        <v>20</v>
      </c>
      <c r="C358" s="479" t="s">
        <v>351</v>
      </c>
      <c r="D358" s="480">
        <v>1</v>
      </c>
      <c r="E358" s="481">
        <v>4.5</v>
      </c>
      <c r="F358" s="481">
        <v>12.6</v>
      </c>
      <c r="G358" s="481">
        <v>0</v>
      </c>
      <c r="H358" s="482">
        <v>1</v>
      </c>
      <c r="I358" s="483">
        <v>1</v>
      </c>
      <c r="J358" s="483">
        <v>1</v>
      </c>
      <c r="K358" s="483">
        <v>1</v>
      </c>
      <c r="L358" s="483">
        <v>4</v>
      </c>
      <c r="M358" s="484" t="s">
        <v>353</v>
      </c>
      <c r="N358" s="547"/>
      <c r="O358" s="547"/>
      <c r="P358" s="547"/>
      <c r="Q358" s="68"/>
      <c r="R358" s="469"/>
    </row>
    <row r="359" spans="2:18" ht="24.95" customHeight="1">
      <c r="B359" s="478">
        <v>20</v>
      </c>
      <c r="C359" s="479" t="s">
        <v>351</v>
      </c>
      <c r="D359" s="480">
        <v>1</v>
      </c>
      <c r="E359" s="481">
        <v>4.5</v>
      </c>
      <c r="F359" s="481">
        <v>12.6</v>
      </c>
      <c r="G359" s="481">
        <v>0</v>
      </c>
      <c r="H359" s="482">
        <v>1</v>
      </c>
      <c r="I359" s="483">
        <v>1</v>
      </c>
      <c r="J359" s="483">
        <v>1</v>
      </c>
      <c r="K359" s="483">
        <v>1</v>
      </c>
      <c r="L359" s="483">
        <v>4</v>
      </c>
      <c r="M359" s="484" t="s">
        <v>353</v>
      </c>
      <c r="N359" s="547"/>
      <c r="O359" s="547"/>
      <c r="P359" s="547"/>
      <c r="Q359" s="68"/>
      <c r="R359" s="469"/>
    </row>
    <row r="360" spans="2:18" ht="24.95" customHeight="1">
      <c r="B360" s="478" t="s">
        <v>387</v>
      </c>
      <c r="C360" s="479" t="s">
        <v>387</v>
      </c>
      <c r="D360" s="480" t="s">
        <v>387</v>
      </c>
      <c r="E360" s="481" t="s">
        <v>387</v>
      </c>
      <c r="F360" s="481" t="s">
        <v>387</v>
      </c>
      <c r="G360" s="481" t="s">
        <v>387</v>
      </c>
      <c r="H360" s="482" t="s">
        <v>387</v>
      </c>
      <c r="I360" s="483" t="s">
        <v>387</v>
      </c>
      <c r="J360" s="483" t="s">
        <v>387</v>
      </c>
      <c r="K360" s="483" t="s">
        <v>387</v>
      </c>
      <c r="L360" s="483" t="s">
        <v>387</v>
      </c>
      <c r="M360" s="484" t="s">
        <v>387</v>
      </c>
      <c r="N360" s="547"/>
      <c r="O360" s="547"/>
      <c r="P360" s="547"/>
      <c r="Q360" s="68"/>
      <c r="R360" s="469"/>
    </row>
    <row r="361" spans="2:18" ht="24.95" customHeight="1">
      <c r="B361" s="478">
        <v>21</v>
      </c>
      <c r="C361" s="479" t="s">
        <v>352</v>
      </c>
      <c r="D361" s="480">
        <v>1</v>
      </c>
      <c r="E361" s="481">
        <v>0</v>
      </c>
      <c r="F361" s="481">
        <v>6.9</v>
      </c>
      <c r="G361" s="481">
        <v>0</v>
      </c>
      <c r="H361" s="482">
        <v>1</v>
      </c>
      <c r="I361" s="483">
        <v>1</v>
      </c>
      <c r="J361" s="483">
        <v>1</v>
      </c>
      <c r="K361" s="483">
        <v>1</v>
      </c>
      <c r="L361" s="483">
        <v>4</v>
      </c>
      <c r="M361" s="484" t="s">
        <v>353</v>
      </c>
      <c r="N361" s="523" t="str">
        <f>C361</f>
        <v>WR2</v>
      </c>
      <c r="O361" s="523" t="str">
        <f>SUM(F361:F364)&amp;" kip"</f>
        <v>78.06 kip</v>
      </c>
      <c r="P361" s="523" t="str">
        <f>MID(O361,1,FIND("k",O361)-1)/2&amp;" ton"</f>
        <v>39.03 ton</v>
      </c>
      <c r="Q361" s="68"/>
      <c r="R361" s="469"/>
    </row>
    <row r="362" spans="2:18" ht="24.95" customHeight="1">
      <c r="B362" s="478">
        <v>21</v>
      </c>
      <c r="C362" s="479" t="s">
        <v>352</v>
      </c>
      <c r="D362" s="480">
        <v>1</v>
      </c>
      <c r="E362" s="481">
        <v>22</v>
      </c>
      <c r="F362" s="481">
        <v>27.24</v>
      </c>
      <c r="G362" s="481">
        <v>0</v>
      </c>
      <c r="H362" s="482">
        <v>1</v>
      </c>
      <c r="I362" s="483">
        <v>1</v>
      </c>
      <c r="J362" s="483">
        <v>1</v>
      </c>
      <c r="K362" s="483">
        <v>1</v>
      </c>
      <c r="L362" s="483">
        <v>4</v>
      </c>
      <c r="M362" s="484" t="s">
        <v>353</v>
      </c>
      <c r="N362" s="547"/>
      <c r="O362" s="547"/>
      <c r="P362" s="547"/>
      <c r="Q362" s="68"/>
      <c r="R362" s="469"/>
    </row>
    <row r="363" spans="2:18" ht="24.95" customHeight="1">
      <c r="B363" s="478">
        <v>21</v>
      </c>
      <c r="C363" s="479" t="s">
        <v>352</v>
      </c>
      <c r="D363" s="480">
        <v>1</v>
      </c>
      <c r="E363" s="481">
        <v>4.5</v>
      </c>
      <c r="F363" s="481">
        <v>27.24</v>
      </c>
      <c r="G363" s="481">
        <v>0</v>
      </c>
      <c r="H363" s="482">
        <v>1</v>
      </c>
      <c r="I363" s="483">
        <v>1</v>
      </c>
      <c r="J363" s="483">
        <v>1</v>
      </c>
      <c r="K363" s="483">
        <v>1</v>
      </c>
      <c r="L363" s="483">
        <v>4</v>
      </c>
      <c r="M363" s="484" t="s">
        <v>353</v>
      </c>
      <c r="N363" s="547"/>
      <c r="O363" s="547"/>
      <c r="P363" s="547"/>
      <c r="Q363" s="68"/>
      <c r="R363" s="469"/>
    </row>
    <row r="364" spans="2:18" ht="24.95" customHeight="1">
      <c r="B364" s="478">
        <v>21</v>
      </c>
      <c r="C364" s="479" t="s">
        <v>352</v>
      </c>
      <c r="D364" s="480">
        <v>1</v>
      </c>
      <c r="E364" s="481">
        <v>30.33</v>
      </c>
      <c r="F364" s="481">
        <v>16.68</v>
      </c>
      <c r="G364" s="481">
        <v>0</v>
      </c>
      <c r="H364" s="482">
        <v>1</v>
      </c>
      <c r="I364" s="483">
        <v>1</v>
      </c>
      <c r="J364" s="483">
        <v>1</v>
      </c>
      <c r="K364" s="483">
        <v>1</v>
      </c>
      <c r="L364" s="483">
        <v>4</v>
      </c>
      <c r="M364" s="484" t="s">
        <v>353</v>
      </c>
      <c r="N364" s="547"/>
      <c r="O364" s="547"/>
      <c r="P364" s="547"/>
      <c r="Q364" s="68"/>
      <c r="R364" s="469"/>
    </row>
    <row r="365" spans="2:18" ht="24.95" customHeight="1" thickBot="1">
      <c r="B365" s="488" t="s">
        <v>387</v>
      </c>
      <c r="C365" s="489" t="s">
        <v>387</v>
      </c>
      <c r="D365" s="490" t="s">
        <v>387</v>
      </c>
      <c r="E365" s="491" t="s">
        <v>387</v>
      </c>
      <c r="F365" s="491" t="s">
        <v>387</v>
      </c>
      <c r="G365" s="491" t="s">
        <v>387</v>
      </c>
      <c r="H365" s="492" t="s">
        <v>387</v>
      </c>
      <c r="I365" s="493" t="s">
        <v>387</v>
      </c>
      <c r="J365" s="493" t="s">
        <v>387</v>
      </c>
      <c r="K365" s="493" t="s">
        <v>387</v>
      </c>
      <c r="L365" s="493" t="s">
        <v>387</v>
      </c>
      <c r="M365" s="494" t="s">
        <v>387</v>
      </c>
      <c r="N365" s="547"/>
      <c r="O365" s="547"/>
      <c r="P365" s="547"/>
      <c r="Q365" s="68"/>
      <c r="R365" s="469"/>
    </row>
  </sheetData>
  <mergeCells count="142">
    <mergeCell ref="L98:O98"/>
    <mergeCell ref="B97:E97"/>
    <mergeCell ref="M48:M51"/>
    <mergeCell ref="M52:M53"/>
    <mergeCell ref="H103:H104"/>
    <mergeCell ref="G194:H194"/>
    <mergeCell ref="I194:J194"/>
    <mergeCell ref="K194:L194"/>
    <mergeCell ref="G193:L193"/>
    <mergeCell ref="H119:I119"/>
    <mergeCell ref="J119:K119"/>
    <mergeCell ref="H115:I115"/>
    <mergeCell ref="J115:K115"/>
    <mergeCell ref="B116:G116"/>
    <mergeCell ref="H116:I116"/>
    <mergeCell ref="J116:K116"/>
    <mergeCell ref="B117:G117"/>
    <mergeCell ref="H117:I117"/>
    <mergeCell ref="J117:K117"/>
    <mergeCell ref="B118:G118"/>
    <mergeCell ref="H118:I118"/>
    <mergeCell ref="J118:K118"/>
    <mergeCell ref="B105:H106"/>
    <mergeCell ref="B107:F107"/>
    <mergeCell ref="M28:M29"/>
    <mergeCell ref="M30:M31"/>
    <mergeCell ref="M32:M33"/>
    <mergeCell ref="M34:M35"/>
    <mergeCell ref="M36:M37"/>
    <mergeCell ref="M45:N47"/>
    <mergeCell ref="B41:K41"/>
    <mergeCell ref="M77:M79"/>
    <mergeCell ref="O77:P77"/>
    <mergeCell ref="O78:P78"/>
    <mergeCell ref="O79:P79"/>
    <mergeCell ref="M71:M73"/>
    <mergeCell ref="O71:P71"/>
    <mergeCell ref="O72:P72"/>
    <mergeCell ref="O73:P73"/>
    <mergeCell ref="M74:M76"/>
    <mergeCell ref="O74:P74"/>
    <mergeCell ref="O75:P75"/>
    <mergeCell ref="O76:P76"/>
    <mergeCell ref="B38:K38"/>
    <mergeCell ref="F72:G72"/>
    <mergeCell ref="B70:C70"/>
    <mergeCell ref="D72:E72"/>
    <mergeCell ref="O70:P70"/>
    <mergeCell ref="O3:O4"/>
    <mergeCell ref="P3:P4"/>
    <mergeCell ref="B74:G75"/>
    <mergeCell ref="B58:F58"/>
    <mergeCell ref="M5:M6"/>
    <mergeCell ref="M7:M8"/>
    <mergeCell ref="M9:M10"/>
    <mergeCell ref="M11:M12"/>
    <mergeCell ref="M13:M14"/>
    <mergeCell ref="M3:N4"/>
    <mergeCell ref="M27:N27"/>
    <mergeCell ref="B18:H21"/>
    <mergeCell ref="D73:E73"/>
    <mergeCell ref="D70:E70"/>
    <mergeCell ref="F70:G70"/>
    <mergeCell ref="F73:G73"/>
    <mergeCell ref="B73:C73"/>
    <mergeCell ref="D71:E71"/>
    <mergeCell ref="B71:C71"/>
    <mergeCell ref="B72:C72"/>
    <mergeCell ref="F71:G71"/>
    <mergeCell ref="B7:B8"/>
    <mergeCell ref="B9:B10"/>
    <mergeCell ref="B3:B4"/>
    <mergeCell ref="B131:B133"/>
    <mergeCell ref="B128:B130"/>
    <mergeCell ref="B98:E98"/>
    <mergeCell ref="B99:E99"/>
    <mergeCell ref="B134:B136"/>
    <mergeCell ref="B115:G115"/>
    <mergeCell ref="B119:G119"/>
    <mergeCell ref="F95:G95"/>
    <mergeCell ref="B89:C90"/>
    <mergeCell ref="B94:E94"/>
    <mergeCell ref="B95:E95"/>
    <mergeCell ref="E125:H125"/>
    <mergeCell ref="F99:G99"/>
    <mergeCell ref="F96:G96"/>
    <mergeCell ref="F98:G98"/>
    <mergeCell ref="F97:G97"/>
    <mergeCell ref="B96:E96"/>
    <mergeCell ref="E126:H126"/>
    <mergeCell ref="B125:B127"/>
    <mergeCell ref="C125:C127"/>
    <mergeCell ref="D125:D127"/>
    <mergeCell ref="B45:C47"/>
    <mergeCell ref="B48:B51"/>
    <mergeCell ref="B52:B53"/>
    <mergeCell ref="D45:D46"/>
    <mergeCell ref="E45:E46"/>
    <mergeCell ref="F45:F46"/>
    <mergeCell ref="G45:G46"/>
    <mergeCell ref="H45:H46"/>
    <mergeCell ref="I45:I46"/>
    <mergeCell ref="B83:C84"/>
    <mergeCell ref="B85:C86"/>
    <mergeCell ref="B87:C88"/>
    <mergeCell ref="F94:G94"/>
    <mergeCell ref="B108:H108"/>
    <mergeCell ref="B109:F109"/>
    <mergeCell ref="B110:F110"/>
    <mergeCell ref="B111:F111"/>
    <mergeCell ref="B103:F104"/>
    <mergeCell ref="G103:G104"/>
    <mergeCell ref="D83:G84"/>
    <mergeCell ref="D85:G86"/>
    <mergeCell ref="D87:G87"/>
    <mergeCell ref="D88:G88"/>
    <mergeCell ref="D89:G89"/>
    <mergeCell ref="D90:G90"/>
    <mergeCell ref="B211:L211"/>
    <mergeCell ref="G142:G144"/>
    <mergeCell ref="G145:G147"/>
    <mergeCell ref="B142:B144"/>
    <mergeCell ref="B145:B147"/>
    <mergeCell ref="C3:C4"/>
    <mergeCell ref="D3:D4"/>
    <mergeCell ref="B5:B6"/>
    <mergeCell ref="J45:J46"/>
    <mergeCell ref="K45:K46"/>
    <mergeCell ref="B39:K39"/>
    <mergeCell ref="B26:B27"/>
    <mergeCell ref="B11:B12"/>
    <mergeCell ref="B13:B14"/>
    <mergeCell ref="B34:B35"/>
    <mergeCell ref="B36:B37"/>
    <mergeCell ref="D26:D27"/>
    <mergeCell ref="B15:K15"/>
    <mergeCell ref="B16:K16"/>
    <mergeCell ref="C26:C27"/>
    <mergeCell ref="B28:B29"/>
    <mergeCell ref="B30:B31"/>
    <mergeCell ref="B32:B33"/>
    <mergeCell ref="B17:K17"/>
  </mergeCells>
  <conditionalFormatting sqref="T196:AC196">
    <cfRule type="colorScale" priority="242">
      <colorScale>
        <cfvo type="min"/>
        <cfvo type="percentile" val="50"/>
        <cfvo type="max"/>
        <color rgb="FFA3D1FF"/>
        <color rgb="FFFCFCFF"/>
        <color rgb="FFFF9999"/>
      </colorScale>
    </cfRule>
    <cfRule type="top10" dxfId="90" priority="246" rank="1"/>
  </conditionalFormatting>
  <conditionalFormatting sqref="T197:AC197">
    <cfRule type="colorScale" priority="201">
      <colorScale>
        <cfvo type="min"/>
        <cfvo type="percentile" val="50"/>
        <cfvo type="max"/>
        <color rgb="FFA3D1FF"/>
        <color rgb="FFFCFCFF"/>
        <color rgb="FFFF9999"/>
      </colorScale>
    </cfRule>
    <cfRule type="top10" dxfId="89" priority="202" rank="1"/>
  </conditionalFormatting>
  <conditionalFormatting sqref="T198:AC198">
    <cfRule type="colorScale" priority="199">
      <colorScale>
        <cfvo type="min"/>
        <cfvo type="percentile" val="50"/>
        <cfvo type="max"/>
        <color rgb="FFA3D1FF"/>
        <color rgb="FFFCFCFF"/>
        <color rgb="FFFF9999"/>
      </colorScale>
    </cfRule>
    <cfRule type="top10" dxfId="88" priority="200" rank="1"/>
  </conditionalFormatting>
  <conditionalFormatting sqref="T199:AC199">
    <cfRule type="colorScale" priority="197">
      <colorScale>
        <cfvo type="min"/>
        <cfvo type="percentile" val="50"/>
        <cfvo type="max"/>
        <color rgb="FFA3D1FF"/>
        <color rgb="FFFCFCFF"/>
        <color rgb="FFFF9999"/>
      </colorScale>
    </cfRule>
    <cfRule type="top10" dxfId="87" priority="198" rank="1"/>
  </conditionalFormatting>
  <conditionalFormatting sqref="T200:AC200">
    <cfRule type="colorScale" priority="195">
      <colorScale>
        <cfvo type="min"/>
        <cfvo type="percentile" val="50"/>
        <cfvo type="max"/>
        <color rgb="FFA3D1FF"/>
        <color rgb="FFFCFCFF"/>
        <color rgb="FFFF9999"/>
      </colorScale>
    </cfRule>
    <cfRule type="top10" dxfId="86" priority="196" rank="1"/>
  </conditionalFormatting>
  <conditionalFormatting sqref="T201:AC201">
    <cfRule type="colorScale" priority="193">
      <colorScale>
        <cfvo type="min"/>
        <cfvo type="percentile" val="50"/>
        <cfvo type="max"/>
        <color rgb="FFA3D1FF"/>
        <color rgb="FFFCFCFF"/>
        <color rgb="FFFF9999"/>
      </colorScale>
    </cfRule>
    <cfRule type="top10" dxfId="85" priority="194" rank="1"/>
  </conditionalFormatting>
  <conditionalFormatting sqref="T202:AC202">
    <cfRule type="colorScale" priority="191">
      <colorScale>
        <cfvo type="min"/>
        <cfvo type="percentile" val="50"/>
        <cfvo type="max"/>
        <color rgb="FFA3D1FF"/>
        <color rgb="FFFCFCFF"/>
        <color rgb="FFFF9999"/>
      </colorScale>
    </cfRule>
    <cfRule type="top10" dxfId="84" priority="192" rank="1"/>
  </conditionalFormatting>
  <conditionalFormatting sqref="T203:AC203">
    <cfRule type="colorScale" priority="189">
      <colorScale>
        <cfvo type="min"/>
        <cfvo type="percentile" val="50"/>
        <cfvo type="max"/>
        <color rgb="FFA3D1FF"/>
        <color rgb="FFFCFCFF"/>
        <color rgb="FFFF9999"/>
      </colorScale>
    </cfRule>
    <cfRule type="top10" dxfId="83" priority="190" rank="1"/>
  </conditionalFormatting>
  <conditionalFormatting sqref="T204:AC204">
    <cfRule type="colorScale" priority="187">
      <colorScale>
        <cfvo type="min"/>
        <cfvo type="percentile" val="50"/>
        <cfvo type="max"/>
        <color rgb="FFA3D1FF"/>
        <color rgb="FFFCFCFF"/>
        <color rgb="FFFF9999"/>
      </colorScale>
    </cfRule>
    <cfRule type="top10" dxfId="82" priority="188" rank="1"/>
  </conditionalFormatting>
  <conditionalFormatting sqref="T205:AC205">
    <cfRule type="colorScale" priority="185">
      <colorScale>
        <cfvo type="min"/>
        <cfvo type="percentile" val="50"/>
        <cfvo type="max"/>
        <color rgb="FFA3D1FF"/>
        <color rgb="FFFCFCFF"/>
        <color rgb="FFFF9999"/>
      </colorScale>
    </cfRule>
    <cfRule type="top10" dxfId="81" priority="186" rank="1"/>
  </conditionalFormatting>
  <conditionalFormatting sqref="T206:AC206">
    <cfRule type="colorScale" priority="183">
      <colorScale>
        <cfvo type="min"/>
        <cfvo type="percentile" val="50"/>
        <cfvo type="max"/>
        <color rgb="FFA3D1FF"/>
        <color rgb="FFFCFCFF"/>
        <color rgb="FFFF9999"/>
      </colorScale>
    </cfRule>
    <cfRule type="top10" dxfId="80" priority="184" rank="1"/>
  </conditionalFormatting>
  <conditionalFormatting sqref="T207:AC207">
    <cfRule type="colorScale" priority="179">
      <colorScale>
        <cfvo type="min"/>
        <cfvo type="percentile" val="50"/>
        <cfvo type="max"/>
        <color rgb="FFA3D1FF"/>
        <color rgb="FFFCFCFF"/>
        <color rgb="FFFF9999"/>
      </colorScale>
    </cfRule>
    <cfRule type="top10" dxfId="79" priority="180" rank="1"/>
  </conditionalFormatting>
  <conditionalFormatting sqref="T208:AC208">
    <cfRule type="colorScale" priority="177">
      <colorScale>
        <cfvo type="min"/>
        <cfvo type="percentile" val="50"/>
        <cfvo type="max"/>
        <color rgb="FFA3D1FF"/>
        <color rgb="FFFCFCFF"/>
        <color rgb="FFFF9999"/>
      </colorScale>
    </cfRule>
    <cfRule type="top10" dxfId="78" priority="178" rank="1"/>
  </conditionalFormatting>
  <conditionalFormatting sqref="T209:AC209">
    <cfRule type="colorScale" priority="175">
      <colorScale>
        <cfvo type="min"/>
        <cfvo type="percentile" val="50"/>
        <cfvo type="max"/>
        <color rgb="FFA3D1FF"/>
        <color rgb="FFFCFCFF"/>
        <color rgb="FFFF9999"/>
      </colorScale>
    </cfRule>
    <cfRule type="top10" dxfId="77" priority="176" rank="1"/>
  </conditionalFormatting>
  <conditionalFormatting sqref="AE196:AN196">
    <cfRule type="colorScale" priority="143">
      <colorScale>
        <cfvo type="min"/>
        <cfvo type="percentile" val="50"/>
        <cfvo type="max"/>
        <color rgb="FFA3D1FF"/>
        <color rgb="FFFCFCFF"/>
        <color rgb="FFFF9999"/>
      </colorScale>
    </cfRule>
    <cfRule type="top10" dxfId="76" priority="144" rank="1"/>
  </conditionalFormatting>
  <conditionalFormatting sqref="AE197:AN197">
    <cfRule type="colorScale" priority="141">
      <colorScale>
        <cfvo type="min"/>
        <cfvo type="percentile" val="50"/>
        <cfvo type="max"/>
        <color rgb="FFA3D1FF"/>
        <color rgb="FFFCFCFF"/>
        <color rgb="FFFF9999"/>
      </colorScale>
    </cfRule>
    <cfRule type="top10" dxfId="75" priority="142" rank="1"/>
  </conditionalFormatting>
  <conditionalFormatting sqref="AE198:AN198">
    <cfRule type="colorScale" priority="139">
      <colorScale>
        <cfvo type="min"/>
        <cfvo type="percentile" val="50"/>
        <cfvo type="max"/>
        <color rgb="FFA3D1FF"/>
        <color rgb="FFFCFCFF"/>
        <color rgb="FFFF9999"/>
      </colorScale>
    </cfRule>
    <cfRule type="top10" dxfId="74" priority="140" rank="1"/>
  </conditionalFormatting>
  <conditionalFormatting sqref="AE199:AN199">
    <cfRule type="colorScale" priority="137">
      <colorScale>
        <cfvo type="min"/>
        <cfvo type="percentile" val="50"/>
        <cfvo type="max"/>
        <color rgb="FFA3D1FF"/>
        <color rgb="FFFCFCFF"/>
        <color rgb="FFFF9999"/>
      </colorScale>
    </cfRule>
    <cfRule type="top10" dxfId="73" priority="138" rank="1"/>
  </conditionalFormatting>
  <conditionalFormatting sqref="AE200:AN200">
    <cfRule type="colorScale" priority="135">
      <colorScale>
        <cfvo type="min"/>
        <cfvo type="percentile" val="50"/>
        <cfvo type="max"/>
        <color rgb="FFA3D1FF"/>
        <color rgb="FFFCFCFF"/>
        <color rgb="FFFF9999"/>
      </colorScale>
    </cfRule>
    <cfRule type="top10" dxfId="72" priority="136" rank="1"/>
  </conditionalFormatting>
  <conditionalFormatting sqref="AE201:AN201">
    <cfRule type="colorScale" priority="133">
      <colorScale>
        <cfvo type="min"/>
        <cfvo type="percentile" val="50"/>
        <cfvo type="max"/>
        <color rgb="FFA3D1FF"/>
        <color rgb="FFFCFCFF"/>
        <color rgb="FFFF9999"/>
      </colorScale>
    </cfRule>
    <cfRule type="top10" dxfId="71" priority="134" rank="1"/>
  </conditionalFormatting>
  <conditionalFormatting sqref="AE202:AN202">
    <cfRule type="colorScale" priority="131">
      <colorScale>
        <cfvo type="min"/>
        <cfvo type="percentile" val="50"/>
        <cfvo type="max"/>
        <color rgb="FFA3D1FF"/>
        <color rgb="FFFCFCFF"/>
        <color rgb="FFFF9999"/>
      </colorScale>
    </cfRule>
    <cfRule type="top10" dxfId="70" priority="132" rank="1"/>
  </conditionalFormatting>
  <conditionalFormatting sqref="AE203:AN203">
    <cfRule type="colorScale" priority="129">
      <colorScale>
        <cfvo type="min"/>
        <cfvo type="percentile" val="50"/>
        <cfvo type="max"/>
        <color rgb="FFA3D1FF"/>
        <color rgb="FFFCFCFF"/>
        <color rgb="FFFF9999"/>
      </colorScale>
    </cfRule>
    <cfRule type="top10" dxfId="69" priority="130" rank="1"/>
  </conditionalFormatting>
  <conditionalFormatting sqref="AE204:AN204">
    <cfRule type="colorScale" priority="127">
      <colorScale>
        <cfvo type="min"/>
        <cfvo type="percentile" val="50"/>
        <cfvo type="max"/>
        <color rgb="FFA3D1FF"/>
        <color rgb="FFFCFCFF"/>
        <color rgb="FFFF9999"/>
      </colorScale>
    </cfRule>
    <cfRule type="top10" dxfId="68" priority="128" rank="1"/>
  </conditionalFormatting>
  <conditionalFormatting sqref="AE205:AN205">
    <cfRule type="colorScale" priority="125">
      <colorScale>
        <cfvo type="min"/>
        <cfvo type="percentile" val="50"/>
        <cfvo type="max"/>
        <color rgb="FFA3D1FF"/>
        <color rgb="FFFCFCFF"/>
        <color rgb="FFFF9999"/>
      </colorScale>
    </cfRule>
    <cfRule type="top10" dxfId="67" priority="126" rank="1"/>
  </conditionalFormatting>
  <conditionalFormatting sqref="AE206:AN206">
    <cfRule type="colorScale" priority="123">
      <colorScale>
        <cfvo type="min"/>
        <cfvo type="percentile" val="50"/>
        <cfvo type="max"/>
        <color rgb="FFA3D1FF"/>
        <color rgb="FFFCFCFF"/>
        <color rgb="FFFF9999"/>
      </colorScale>
    </cfRule>
    <cfRule type="top10" dxfId="66" priority="124" rank="1"/>
  </conditionalFormatting>
  <conditionalFormatting sqref="AE207:AN207">
    <cfRule type="colorScale" priority="121">
      <colorScale>
        <cfvo type="min"/>
        <cfvo type="percentile" val="50"/>
        <cfvo type="max"/>
        <color rgb="FFA3D1FF"/>
        <color rgb="FFFCFCFF"/>
        <color rgb="FFFF9999"/>
      </colorScale>
    </cfRule>
    <cfRule type="top10" dxfId="65" priority="122" rank="1"/>
  </conditionalFormatting>
  <conditionalFormatting sqref="AE208:AN208">
    <cfRule type="colorScale" priority="119">
      <colorScale>
        <cfvo type="min"/>
        <cfvo type="percentile" val="50"/>
        <cfvo type="max"/>
        <color rgb="FFA3D1FF"/>
        <color rgb="FFFCFCFF"/>
        <color rgb="FFFF9999"/>
      </colorScale>
    </cfRule>
    <cfRule type="top10" dxfId="64" priority="120" rank="1"/>
  </conditionalFormatting>
  <conditionalFormatting sqref="AE209:AN209">
    <cfRule type="colorScale" priority="117">
      <colorScale>
        <cfvo type="min"/>
        <cfvo type="percentile" val="50"/>
        <cfvo type="max"/>
        <color rgb="FFA3D1FF"/>
        <color rgb="FFFCFCFF"/>
        <color rgb="FFFF9999"/>
      </colorScale>
    </cfRule>
    <cfRule type="top10" dxfId="63" priority="118" rank="1"/>
  </conditionalFormatting>
  <conditionalFormatting sqref="AU196:BD196">
    <cfRule type="colorScale" priority="115">
      <colorScale>
        <cfvo type="min"/>
        <cfvo type="percentile" val="50"/>
        <cfvo type="max"/>
        <color rgb="FFA3D1FF"/>
        <color rgb="FFFCFCFF"/>
        <color rgb="FFFF9999"/>
      </colorScale>
    </cfRule>
    <cfRule type="top10" dxfId="62" priority="116" rank="1"/>
  </conditionalFormatting>
  <conditionalFormatting sqref="AU197:BD197">
    <cfRule type="colorScale" priority="113">
      <colorScale>
        <cfvo type="min"/>
        <cfvo type="percentile" val="50"/>
        <cfvo type="max"/>
        <color rgb="FFA3D1FF"/>
        <color rgb="FFFCFCFF"/>
        <color rgb="FFFF9999"/>
      </colorScale>
    </cfRule>
    <cfRule type="top10" dxfId="61" priority="114" rank="1"/>
  </conditionalFormatting>
  <conditionalFormatting sqref="AU198:BD198">
    <cfRule type="colorScale" priority="111">
      <colorScale>
        <cfvo type="min"/>
        <cfvo type="percentile" val="50"/>
        <cfvo type="max"/>
        <color rgb="FFA3D1FF"/>
        <color rgb="FFFCFCFF"/>
        <color rgb="FFFF9999"/>
      </colorScale>
    </cfRule>
    <cfRule type="top10" dxfId="60" priority="112" rank="1"/>
  </conditionalFormatting>
  <conditionalFormatting sqref="AU199:BD199">
    <cfRule type="colorScale" priority="109">
      <colorScale>
        <cfvo type="min"/>
        <cfvo type="percentile" val="50"/>
        <cfvo type="max"/>
        <color rgb="FFA3D1FF"/>
        <color rgb="FFFCFCFF"/>
        <color rgb="FFFF9999"/>
      </colorScale>
    </cfRule>
    <cfRule type="top10" dxfId="59" priority="110" rank="1"/>
  </conditionalFormatting>
  <conditionalFormatting sqref="AU200:BD200">
    <cfRule type="colorScale" priority="107">
      <colorScale>
        <cfvo type="min"/>
        <cfvo type="percentile" val="50"/>
        <cfvo type="max"/>
        <color rgb="FFA3D1FF"/>
        <color rgb="FFFCFCFF"/>
        <color rgb="FFFF9999"/>
      </colorScale>
    </cfRule>
    <cfRule type="top10" dxfId="58" priority="108" rank="1"/>
  </conditionalFormatting>
  <conditionalFormatting sqref="AU201:BD201">
    <cfRule type="colorScale" priority="105">
      <colorScale>
        <cfvo type="min"/>
        <cfvo type="percentile" val="50"/>
        <cfvo type="max"/>
        <color rgb="FFA3D1FF"/>
        <color rgb="FFFCFCFF"/>
        <color rgb="FFFF9999"/>
      </colorScale>
    </cfRule>
    <cfRule type="top10" dxfId="57" priority="106" rank="1"/>
  </conditionalFormatting>
  <conditionalFormatting sqref="AU202:BD202">
    <cfRule type="colorScale" priority="103">
      <colorScale>
        <cfvo type="min"/>
        <cfvo type="percentile" val="50"/>
        <cfvo type="max"/>
        <color rgb="FFA3D1FF"/>
        <color rgb="FFFCFCFF"/>
        <color rgb="FFFF9999"/>
      </colorScale>
    </cfRule>
    <cfRule type="top10" dxfId="56" priority="104" rank="1"/>
  </conditionalFormatting>
  <conditionalFormatting sqref="AU203:BD203">
    <cfRule type="colorScale" priority="101">
      <colorScale>
        <cfvo type="min"/>
        <cfvo type="percentile" val="50"/>
        <cfvo type="max"/>
        <color rgb="FFA3D1FF"/>
        <color rgb="FFFCFCFF"/>
        <color rgb="FFFF9999"/>
      </colorScale>
    </cfRule>
    <cfRule type="top10" dxfId="55" priority="102" rank="1"/>
  </conditionalFormatting>
  <conditionalFormatting sqref="AU204:BD204">
    <cfRule type="colorScale" priority="99">
      <colorScale>
        <cfvo type="min"/>
        <cfvo type="percentile" val="50"/>
        <cfvo type="max"/>
        <color rgb="FFA3D1FF"/>
        <color rgb="FFFCFCFF"/>
        <color rgb="FFFF9999"/>
      </colorScale>
    </cfRule>
    <cfRule type="top10" dxfId="54" priority="100" rank="1"/>
  </conditionalFormatting>
  <conditionalFormatting sqref="AU205:BD205">
    <cfRule type="colorScale" priority="97">
      <colorScale>
        <cfvo type="min"/>
        <cfvo type="percentile" val="50"/>
        <cfvo type="max"/>
        <color rgb="FFA3D1FF"/>
        <color rgb="FFFCFCFF"/>
        <color rgb="FFFF9999"/>
      </colorScale>
    </cfRule>
    <cfRule type="top10" dxfId="53" priority="98" rank="1"/>
  </conditionalFormatting>
  <conditionalFormatting sqref="AU206:BD206">
    <cfRule type="colorScale" priority="95">
      <colorScale>
        <cfvo type="min"/>
        <cfvo type="percentile" val="50"/>
        <cfvo type="max"/>
        <color rgb="FFA3D1FF"/>
        <color rgb="FFFCFCFF"/>
        <color rgb="FFFF9999"/>
      </colorScale>
    </cfRule>
    <cfRule type="top10" dxfId="52" priority="96" rank="1"/>
  </conditionalFormatting>
  <conditionalFormatting sqref="AU207:BD207">
    <cfRule type="colorScale" priority="93">
      <colorScale>
        <cfvo type="min"/>
        <cfvo type="percentile" val="50"/>
        <cfvo type="max"/>
        <color rgb="FFA3D1FF"/>
        <color rgb="FFFCFCFF"/>
        <color rgb="FFFF9999"/>
      </colorScale>
    </cfRule>
    <cfRule type="top10" dxfId="51" priority="94" rank="1"/>
  </conditionalFormatting>
  <conditionalFormatting sqref="AU208:BD208">
    <cfRule type="colorScale" priority="91">
      <colorScale>
        <cfvo type="min"/>
        <cfvo type="percentile" val="50"/>
        <cfvo type="max"/>
        <color rgb="FFA3D1FF"/>
        <color rgb="FFFCFCFF"/>
        <color rgb="FFFF9999"/>
      </colorScale>
    </cfRule>
    <cfRule type="top10" dxfId="50" priority="92" rank="1"/>
  </conditionalFormatting>
  <conditionalFormatting sqref="AU209:BD209">
    <cfRule type="colorScale" priority="89">
      <colorScale>
        <cfvo type="min"/>
        <cfvo type="percentile" val="50"/>
        <cfvo type="max"/>
        <color rgb="FFA3D1FF"/>
        <color rgb="FFFCFCFF"/>
        <color rgb="FFFF9999"/>
      </colorScale>
    </cfRule>
    <cfRule type="top10" dxfId="49" priority="90" rank="1"/>
  </conditionalFormatting>
  <conditionalFormatting sqref="BF196:BO196">
    <cfRule type="colorScale" priority="87">
      <colorScale>
        <cfvo type="min"/>
        <cfvo type="percentile" val="50"/>
        <cfvo type="max"/>
        <color rgb="FFA3D1FF"/>
        <color rgb="FFFCFCFF"/>
        <color rgb="FFFF9999"/>
      </colorScale>
    </cfRule>
    <cfRule type="top10" dxfId="48" priority="88" rank="1"/>
  </conditionalFormatting>
  <conditionalFormatting sqref="BF197:BO197">
    <cfRule type="colorScale" priority="85">
      <colorScale>
        <cfvo type="min"/>
        <cfvo type="percentile" val="50"/>
        <cfvo type="max"/>
        <color rgb="FFA3D1FF"/>
        <color rgb="FFFCFCFF"/>
        <color rgb="FFFF9999"/>
      </colorScale>
    </cfRule>
    <cfRule type="top10" dxfId="47" priority="86" rank="1"/>
  </conditionalFormatting>
  <conditionalFormatting sqref="BF198:BO198">
    <cfRule type="colorScale" priority="83">
      <colorScale>
        <cfvo type="min"/>
        <cfvo type="percentile" val="50"/>
        <cfvo type="max"/>
        <color rgb="FFA3D1FF"/>
        <color rgb="FFFCFCFF"/>
        <color rgb="FFFF9999"/>
      </colorScale>
    </cfRule>
    <cfRule type="top10" dxfId="46" priority="84" rank="1"/>
  </conditionalFormatting>
  <conditionalFormatting sqref="BF199:BO199">
    <cfRule type="colorScale" priority="81">
      <colorScale>
        <cfvo type="min"/>
        <cfvo type="percentile" val="50"/>
        <cfvo type="max"/>
        <color rgb="FFA3D1FF"/>
        <color rgb="FFFCFCFF"/>
        <color rgb="FFFF9999"/>
      </colorScale>
    </cfRule>
    <cfRule type="top10" dxfId="45" priority="82" rank="1"/>
  </conditionalFormatting>
  <conditionalFormatting sqref="BF200:BO200">
    <cfRule type="colorScale" priority="79">
      <colorScale>
        <cfvo type="min"/>
        <cfvo type="percentile" val="50"/>
        <cfvo type="max"/>
        <color rgb="FFA3D1FF"/>
        <color rgb="FFFCFCFF"/>
        <color rgb="FFFF9999"/>
      </colorScale>
    </cfRule>
    <cfRule type="top10" dxfId="44" priority="80" rank="1"/>
  </conditionalFormatting>
  <conditionalFormatting sqref="BF201:BO201">
    <cfRule type="colorScale" priority="77">
      <colorScale>
        <cfvo type="min"/>
        <cfvo type="percentile" val="50"/>
        <cfvo type="max"/>
        <color rgb="FFA3D1FF"/>
        <color rgb="FFFCFCFF"/>
        <color rgb="FFFF9999"/>
      </colorScale>
    </cfRule>
    <cfRule type="top10" dxfId="43" priority="78" rank="1"/>
  </conditionalFormatting>
  <conditionalFormatting sqref="BF202:BO202">
    <cfRule type="colorScale" priority="75">
      <colorScale>
        <cfvo type="min"/>
        <cfvo type="percentile" val="50"/>
        <cfvo type="max"/>
        <color rgb="FFA3D1FF"/>
        <color rgb="FFFCFCFF"/>
        <color rgb="FFFF9999"/>
      </colorScale>
    </cfRule>
    <cfRule type="top10" dxfId="42" priority="76" rank="1"/>
  </conditionalFormatting>
  <conditionalFormatting sqref="BF203:BO203">
    <cfRule type="colorScale" priority="73">
      <colorScale>
        <cfvo type="min"/>
        <cfvo type="percentile" val="50"/>
        <cfvo type="max"/>
        <color rgb="FFA3D1FF"/>
        <color rgb="FFFCFCFF"/>
        <color rgb="FFFF9999"/>
      </colorScale>
    </cfRule>
    <cfRule type="top10" dxfId="41" priority="74" rank="1"/>
  </conditionalFormatting>
  <conditionalFormatting sqref="BF204:BO204">
    <cfRule type="colorScale" priority="71">
      <colorScale>
        <cfvo type="min"/>
        <cfvo type="percentile" val="50"/>
        <cfvo type="max"/>
        <color rgb="FFA3D1FF"/>
        <color rgb="FFFCFCFF"/>
        <color rgb="FFFF9999"/>
      </colorScale>
    </cfRule>
    <cfRule type="top10" dxfId="40" priority="72" rank="1"/>
  </conditionalFormatting>
  <conditionalFormatting sqref="BF205:BO205">
    <cfRule type="colorScale" priority="69">
      <colorScale>
        <cfvo type="min"/>
        <cfvo type="percentile" val="50"/>
        <cfvo type="max"/>
        <color rgb="FFA3D1FF"/>
        <color rgb="FFFCFCFF"/>
        <color rgb="FFFF9999"/>
      </colorScale>
    </cfRule>
    <cfRule type="top10" dxfId="39" priority="70" rank="1"/>
  </conditionalFormatting>
  <conditionalFormatting sqref="BF206:BO206">
    <cfRule type="colorScale" priority="67">
      <colorScale>
        <cfvo type="min"/>
        <cfvo type="percentile" val="50"/>
        <cfvo type="max"/>
        <color rgb="FFA3D1FF"/>
        <color rgb="FFFCFCFF"/>
        <color rgb="FFFF9999"/>
      </colorScale>
    </cfRule>
    <cfRule type="top10" dxfId="38" priority="68" rank="1"/>
  </conditionalFormatting>
  <conditionalFormatting sqref="BF207:BO207">
    <cfRule type="colorScale" priority="65">
      <colorScale>
        <cfvo type="min"/>
        <cfvo type="percentile" val="50"/>
        <cfvo type="max"/>
        <color rgb="FFA3D1FF"/>
        <color rgb="FFFCFCFF"/>
        <color rgb="FFFF9999"/>
      </colorScale>
    </cfRule>
    <cfRule type="top10" dxfId="37" priority="66" rank="1"/>
  </conditionalFormatting>
  <conditionalFormatting sqref="BF208:BO208">
    <cfRule type="colorScale" priority="63">
      <colorScale>
        <cfvo type="min"/>
        <cfvo type="percentile" val="50"/>
        <cfvo type="max"/>
        <color rgb="FFA3D1FF"/>
        <color rgb="FFFCFCFF"/>
        <color rgb="FFFF9999"/>
      </colorScale>
    </cfRule>
    <cfRule type="top10" dxfId="36" priority="64" rank="1"/>
  </conditionalFormatting>
  <conditionalFormatting sqref="BF209:BO209">
    <cfRule type="colorScale" priority="61">
      <colorScale>
        <cfvo type="min"/>
        <cfvo type="percentile" val="50"/>
        <cfvo type="max"/>
        <color rgb="FFA3D1FF"/>
        <color rgb="FFFCFCFF"/>
        <color rgb="FFFF9999"/>
      </colorScale>
    </cfRule>
    <cfRule type="top10" dxfId="35" priority="62" rank="1"/>
  </conditionalFormatting>
  <conditionalFormatting sqref="BV196:CE196">
    <cfRule type="colorScale" priority="59">
      <colorScale>
        <cfvo type="min"/>
        <cfvo type="percentile" val="50"/>
        <cfvo type="max"/>
        <color rgb="FFA3D1FF"/>
        <color rgb="FFFCFCFF"/>
        <color rgb="FFFF9999"/>
      </colorScale>
    </cfRule>
    <cfRule type="top10" dxfId="34" priority="60" rank="1"/>
  </conditionalFormatting>
  <conditionalFormatting sqref="BV197:CE197">
    <cfRule type="colorScale" priority="57">
      <colorScale>
        <cfvo type="min"/>
        <cfvo type="percentile" val="50"/>
        <cfvo type="max"/>
        <color rgb="FFA3D1FF"/>
        <color rgb="FFFCFCFF"/>
        <color rgb="FFFF9999"/>
      </colorScale>
    </cfRule>
    <cfRule type="top10" dxfId="33" priority="58" rank="1"/>
  </conditionalFormatting>
  <conditionalFormatting sqref="BV198:CE198">
    <cfRule type="colorScale" priority="55">
      <colorScale>
        <cfvo type="min"/>
        <cfvo type="percentile" val="50"/>
        <cfvo type="max"/>
        <color rgb="FFA3D1FF"/>
        <color rgb="FFFCFCFF"/>
        <color rgb="FFFF9999"/>
      </colorScale>
    </cfRule>
    <cfRule type="top10" dxfId="32" priority="56" rank="1"/>
  </conditionalFormatting>
  <conditionalFormatting sqref="BV199:CE199">
    <cfRule type="colorScale" priority="53">
      <colorScale>
        <cfvo type="min"/>
        <cfvo type="percentile" val="50"/>
        <cfvo type="max"/>
        <color rgb="FFA3D1FF"/>
        <color rgb="FFFCFCFF"/>
        <color rgb="FFFF9999"/>
      </colorScale>
    </cfRule>
    <cfRule type="top10" dxfId="31" priority="54" rank="1"/>
  </conditionalFormatting>
  <conditionalFormatting sqref="BV200:CE200">
    <cfRule type="colorScale" priority="51">
      <colorScale>
        <cfvo type="min"/>
        <cfvo type="percentile" val="50"/>
        <cfvo type="max"/>
        <color rgb="FFA3D1FF"/>
        <color rgb="FFFCFCFF"/>
        <color rgb="FFFF9999"/>
      </colorScale>
    </cfRule>
    <cfRule type="top10" dxfId="30" priority="52" rank="1"/>
  </conditionalFormatting>
  <conditionalFormatting sqref="BV201:CE201">
    <cfRule type="colorScale" priority="49">
      <colorScale>
        <cfvo type="min"/>
        <cfvo type="percentile" val="50"/>
        <cfvo type="max"/>
        <color rgb="FFA3D1FF"/>
        <color rgb="FFFCFCFF"/>
        <color rgb="FFFF9999"/>
      </colorScale>
    </cfRule>
    <cfRule type="top10" dxfId="29" priority="50" rank="1"/>
  </conditionalFormatting>
  <conditionalFormatting sqref="BV202:CE202">
    <cfRule type="colorScale" priority="47">
      <colorScale>
        <cfvo type="min"/>
        <cfvo type="percentile" val="50"/>
        <cfvo type="max"/>
        <color rgb="FFA3D1FF"/>
        <color rgb="FFFCFCFF"/>
        <color rgb="FFFF9999"/>
      </colorScale>
    </cfRule>
    <cfRule type="top10" dxfId="28" priority="48" rank="1"/>
  </conditionalFormatting>
  <conditionalFormatting sqref="BV203:CE203">
    <cfRule type="colorScale" priority="45">
      <colorScale>
        <cfvo type="min"/>
        <cfvo type="percentile" val="50"/>
        <cfvo type="max"/>
        <color rgb="FFA3D1FF"/>
        <color rgb="FFFCFCFF"/>
        <color rgb="FFFF9999"/>
      </colorScale>
    </cfRule>
    <cfRule type="top10" dxfId="27" priority="46" rank="1"/>
  </conditionalFormatting>
  <conditionalFormatting sqref="BV204:CE204">
    <cfRule type="colorScale" priority="43">
      <colorScale>
        <cfvo type="min"/>
        <cfvo type="percentile" val="50"/>
        <cfvo type="max"/>
        <color rgb="FFA3D1FF"/>
        <color rgb="FFFCFCFF"/>
        <color rgb="FFFF9999"/>
      </colorScale>
    </cfRule>
    <cfRule type="top10" dxfId="26" priority="44" rank="1"/>
  </conditionalFormatting>
  <conditionalFormatting sqref="BV205:CE205">
    <cfRule type="colorScale" priority="41">
      <colorScale>
        <cfvo type="min"/>
        <cfvo type="percentile" val="50"/>
        <cfvo type="max"/>
        <color rgb="FFA3D1FF"/>
        <color rgb="FFFCFCFF"/>
        <color rgb="FFFF9999"/>
      </colorScale>
    </cfRule>
    <cfRule type="top10" dxfId="25" priority="42" rank="1"/>
  </conditionalFormatting>
  <conditionalFormatting sqref="BV206:CE206">
    <cfRule type="colorScale" priority="39">
      <colorScale>
        <cfvo type="min"/>
        <cfvo type="percentile" val="50"/>
        <cfvo type="max"/>
        <color rgb="FFA3D1FF"/>
        <color rgb="FFFCFCFF"/>
        <color rgb="FFFF9999"/>
      </colorScale>
    </cfRule>
    <cfRule type="top10" dxfId="24" priority="40" rank="1"/>
  </conditionalFormatting>
  <conditionalFormatting sqref="BV207:CE207">
    <cfRule type="colorScale" priority="37">
      <colorScale>
        <cfvo type="min"/>
        <cfvo type="percentile" val="50"/>
        <cfvo type="max"/>
        <color rgb="FFA3D1FF"/>
        <color rgb="FFFCFCFF"/>
        <color rgb="FFFF9999"/>
      </colorScale>
    </cfRule>
    <cfRule type="top10" dxfId="23" priority="38" rank="1"/>
  </conditionalFormatting>
  <conditionalFormatting sqref="BV208:CE208">
    <cfRule type="colorScale" priority="35">
      <colorScale>
        <cfvo type="min"/>
        <cfvo type="percentile" val="50"/>
        <cfvo type="max"/>
        <color rgb="FFA3D1FF"/>
        <color rgb="FFFCFCFF"/>
        <color rgb="FFFF9999"/>
      </colorScale>
    </cfRule>
    <cfRule type="top10" dxfId="22" priority="36" rank="1"/>
  </conditionalFormatting>
  <conditionalFormatting sqref="BV209:CE209">
    <cfRule type="colorScale" priority="33">
      <colorScale>
        <cfvo type="min"/>
        <cfvo type="percentile" val="50"/>
        <cfvo type="max"/>
        <color rgb="FFA3D1FF"/>
        <color rgb="FFFCFCFF"/>
        <color rgb="FFFF9999"/>
      </colorScale>
    </cfRule>
    <cfRule type="top10" dxfId="21" priority="34" rank="1"/>
  </conditionalFormatting>
  <conditionalFormatting sqref="CG196:CP196">
    <cfRule type="colorScale" priority="31">
      <colorScale>
        <cfvo type="min"/>
        <cfvo type="percentile" val="50"/>
        <cfvo type="max"/>
        <color rgb="FFA3D1FF"/>
        <color rgb="FFFCFCFF"/>
        <color rgb="FFFF9999"/>
      </colorScale>
    </cfRule>
    <cfRule type="top10" dxfId="20" priority="32" rank="1"/>
  </conditionalFormatting>
  <conditionalFormatting sqref="CG197:CP197">
    <cfRule type="colorScale" priority="29">
      <colorScale>
        <cfvo type="min"/>
        <cfvo type="percentile" val="50"/>
        <cfvo type="max"/>
        <color rgb="FFA3D1FF"/>
        <color rgb="FFFCFCFF"/>
        <color rgb="FFFF9999"/>
      </colorScale>
    </cfRule>
    <cfRule type="top10" dxfId="19" priority="30" rank="1"/>
  </conditionalFormatting>
  <conditionalFormatting sqref="CG198:CP198">
    <cfRule type="colorScale" priority="27">
      <colorScale>
        <cfvo type="min"/>
        <cfvo type="percentile" val="50"/>
        <cfvo type="max"/>
        <color rgb="FFA3D1FF"/>
        <color rgb="FFFCFCFF"/>
        <color rgb="FFFF9999"/>
      </colorScale>
    </cfRule>
    <cfRule type="top10" dxfId="18" priority="28" rank="1"/>
  </conditionalFormatting>
  <conditionalFormatting sqref="CG199:CP199">
    <cfRule type="colorScale" priority="25">
      <colorScale>
        <cfvo type="min"/>
        <cfvo type="percentile" val="50"/>
        <cfvo type="max"/>
        <color rgb="FFA3D1FF"/>
        <color rgb="FFFCFCFF"/>
        <color rgb="FFFF9999"/>
      </colorScale>
    </cfRule>
    <cfRule type="top10" dxfId="17" priority="26" rank="1"/>
  </conditionalFormatting>
  <conditionalFormatting sqref="CG200:CP200">
    <cfRule type="colorScale" priority="23">
      <colorScale>
        <cfvo type="min"/>
        <cfvo type="percentile" val="50"/>
        <cfvo type="max"/>
        <color rgb="FFA3D1FF"/>
        <color rgb="FFFCFCFF"/>
        <color rgb="FFFF9999"/>
      </colorScale>
    </cfRule>
    <cfRule type="top10" dxfId="16" priority="24" rank="1"/>
  </conditionalFormatting>
  <conditionalFormatting sqref="CG201:CP201">
    <cfRule type="colorScale" priority="21">
      <colorScale>
        <cfvo type="min"/>
        <cfvo type="percentile" val="50"/>
        <cfvo type="max"/>
        <color rgb="FFA3D1FF"/>
        <color rgb="FFFCFCFF"/>
        <color rgb="FFFF9999"/>
      </colorScale>
    </cfRule>
    <cfRule type="top10" dxfId="15" priority="22" rank="1"/>
  </conditionalFormatting>
  <conditionalFormatting sqref="CG202:CP202">
    <cfRule type="colorScale" priority="19">
      <colorScale>
        <cfvo type="min"/>
        <cfvo type="percentile" val="50"/>
        <cfvo type="max"/>
        <color rgb="FFA3D1FF"/>
        <color rgb="FFFCFCFF"/>
        <color rgb="FFFF9999"/>
      </colorScale>
    </cfRule>
    <cfRule type="top10" dxfId="14" priority="20" rank="1"/>
  </conditionalFormatting>
  <conditionalFormatting sqref="CG203:CP203">
    <cfRule type="colorScale" priority="17">
      <colorScale>
        <cfvo type="min"/>
        <cfvo type="percentile" val="50"/>
        <cfvo type="max"/>
        <color rgb="FFA3D1FF"/>
        <color rgb="FFFCFCFF"/>
        <color rgb="FFFF9999"/>
      </colorScale>
    </cfRule>
    <cfRule type="top10" dxfId="13" priority="18" rank="1"/>
  </conditionalFormatting>
  <conditionalFormatting sqref="CG204:CP204">
    <cfRule type="colorScale" priority="15">
      <colorScale>
        <cfvo type="min"/>
        <cfvo type="percentile" val="50"/>
        <cfvo type="max"/>
        <color rgb="FFA3D1FF"/>
        <color rgb="FFFCFCFF"/>
        <color rgb="FFFF9999"/>
      </colorScale>
    </cfRule>
    <cfRule type="top10" dxfId="12" priority="16" rank="1"/>
  </conditionalFormatting>
  <conditionalFormatting sqref="CG205:CP205">
    <cfRule type="colorScale" priority="13">
      <colorScale>
        <cfvo type="min"/>
        <cfvo type="percentile" val="50"/>
        <cfvo type="max"/>
        <color rgb="FFA3D1FF"/>
        <color rgb="FFFCFCFF"/>
        <color rgb="FFFF9999"/>
      </colorScale>
    </cfRule>
    <cfRule type="top10" dxfId="11" priority="14" rank="1"/>
  </conditionalFormatting>
  <conditionalFormatting sqref="CG206:CP206">
    <cfRule type="colorScale" priority="11">
      <colorScale>
        <cfvo type="min"/>
        <cfvo type="percentile" val="50"/>
        <cfvo type="max"/>
        <color rgb="FFA3D1FF"/>
        <color rgb="FFFCFCFF"/>
        <color rgb="FFFF9999"/>
      </colorScale>
    </cfRule>
    <cfRule type="top10" dxfId="10" priority="12" rank="1"/>
  </conditionalFormatting>
  <conditionalFormatting sqref="CG207:CP207">
    <cfRule type="colorScale" priority="9">
      <colorScale>
        <cfvo type="min"/>
        <cfvo type="percentile" val="50"/>
        <cfvo type="max"/>
        <color rgb="FFA3D1FF"/>
        <color rgb="FFFCFCFF"/>
        <color rgb="FFFF9999"/>
      </colorScale>
    </cfRule>
    <cfRule type="top10" dxfId="9" priority="10" rank="1"/>
  </conditionalFormatting>
  <conditionalFormatting sqref="CG208:CP208">
    <cfRule type="colorScale" priority="7">
      <colorScale>
        <cfvo type="min"/>
        <cfvo type="percentile" val="50"/>
        <cfvo type="max"/>
        <color rgb="FFA3D1FF"/>
        <color rgb="FFFCFCFF"/>
        <color rgb="FFFF9999"/>
      </colorScale>
    </cfRule>
    <cfRule type="top10" dxfId="8" priority="8" rank="1"/>
  </conditionalFormatting>
  <conditionalFormatting sqref="CG209:CP209">
    <cfRule type="colorScale" priority="5">
      <colorScale>
        <cfvo type="min"/>
        <cfvo type="percentile" val="50"/>
        <cfvo type="max"/>
        <color rgb="FFA3D1FF"/>
        <color rgb="FFFCFCFF"/>
        <color rgb="FFFF9999"/>
      </colorScale>
    </cfRule>
    <cfRule type="top10" dxfId="7" priority="6" rank="1"/>
  </conditionalFormatting>
  <conditionalFormatting sqref="D213:G365">
    <cfRule type="cellIs" dxfId="6" priority="3" operator="equal">
      <formula>0</formula>
    </cfRule>
  </conditionalFormatting>
  <conditionalFormatting sqref="D213:G365">
    <cfRule type="expression" dxfId="5" priority="2">
      <formula>(TRUNC(D213)-D213=0)</formula>
    </cfRule>
  </conditionalFormatting>
  <conditionalFormatting sqref="G211:G365">
    <cfRule type="cellIs" dxfId="4" priority="1" operator="equal">
      <formula>0</formula>
    </cfRule>
  </conditionalFormatting>
  <pageMargins left="1" right="1" top="1" bottom="1"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0"/>
  <sheetViews>
    <sheetView zoomScaleNormal="100" zoomScaleSheetLayoutView="100" workbookViewId="0"/>
  </sheetViews>
  <sheetFormatPr defaultColWidth="7.7109375" defaultRowHeight="20.100000000000001" customHeight="1"/>
  <cols>
    <col min="1" max="16384" width="7.7109375" style="392"/>
  </cols>
  <sheetData>
    <row r="1" spans="1:47" ht="39.950000000000003" customHeight="1">
      <c r="A1" s="463" t="s">
        <v>371</v>
      </c>
    </row>
    <row r="2" spans="1:47" s="395" customFormat="1" ht="39.950000000000003" customHeight="1">
      <c r="A2" s="395" t="s">
        <v>259</v>
      </c>
      <c r="B2" s="458" t="s">
        <v>338</v>
      </c>
      <c r="C2" s="458" t="s">
        <v>339</v>
      </c>
      <c r="D2" s="458" t="s">
        <v>338</v>
      </c>
      <c r="E2" s="458" t="s">
        <v>339</v>
      </c>
      <c r="F2" s="395" t="s">
        <v>8</v>
      </c>
      <c r="G2" s="395" t="s">
        <v>121</v>
      </c>
      <c r="H2" s="395" t="s">
        <v>147</v>
      </c>
      <c r="I2" s="458" t="s">
        <v>346</v>
      </c>
      <c r="J2" s="395" t="s">
        <v>1</v>
      </c>
      <c r="K2" s="395" t="s">
        <v>2</v>
      </c>
      <c r="L2" s="395" t="s">
        <v>3</v>
      </c>
      <c r="M2" s="395" t="s">
        <v>4</v>
      </c>
      <c r="N2" s="395" t="s">
        <v>5</v>
      </c>
      <c r="O2" s="395" t="s">
        <v>6</v>
      </c>
      <c r="P2" s="395" t="s">
        <v>7</v>
      </c>
      <c r="Q2" s="395" t="s">
        <v>347</v>
      </c>
      <c r="R2" s="395" t="s">
        <v>348</v>
      </c>
      <c r="S2" s="395" t="s">
        <v>349</v>
      </c>
      <c r="T2" s="395" t="s">
        <v>243</v>
      </c>
      <c r="U2" s="395" t="s">
        <v>244</v>
      </c>
      <c r="V2" s="395" t="s">
        <v>245</v>
      </c>
      <c r="W2" s="395" t="s">
        <v>359</v>
      </c>
      <c r="X2" s="395" t="s">
        <v>350</v>
      </c>
      <c r="Y2" s="395" t="s">
        <v>351</v>
      </c>
      <c r="Z2" s="395" t="s">
        <v>352</v>
      </c>
      <c r="AA2" s="395" t="s">
        <v>8</v>
      </c>
      <c r="AB2" s="395" t="s">
        <v>121</v>
      </c>
      <c r="AC2" s="395" t="s">
        <v>147</v>
      </c>
      <c r="AD2" s="458" t="s">
        <v>346</v>
      </c>
      <c r="AE2" s="395" t="s">
        <v>1</v>
      </c>
      <c r="AF2" s="395" t="s">
        <v>2</v>
      </c>
      <c r="AG2" s="395" t="s">
        <v>3</v>
      </c>
      <c r="AH2" s="395" t="s">
        <v>4</v>
      </c>
      <c r="AI2" s="395" t="s">
        <v>5</v>
      </c>
      <c r="AJ2" s="395" t="s">
        <v>6</v>
      </c>
      <c r="AK2" s="395" t="s">
        <v>7</v>
      </c>
      <c r="AL2" s="395" t="s">
        <v>347</v>
      </c>
      <c r="AM2" s="395" t="s">
        <v>348</v>
      </c>
      <c r="AN2" s="395" t="s">
        <v>349</v>
      </c>
      <c r="AO2" s="395" t="s">
        <v>243</v>
      </c>
      <c r="AP2" s="395" t="s">
        <v>244</v>
      </c>
      <c r="AQ2" s="395" t="s">
        <v>245</v>
      </c>
      <c r="AR2" s="395" t="s">
        <v>359</v>
      </c>
      <c r="AS2" s="395" t="s">
        <v>350</v>
      </c>
      <c r="AT2" s="395" t="s">
        <v>351</v>
      </c>
      <c r="AU2" s="395" t="s">
        <v>352</v>
      </c>
    </row>
    <row r="3" spans="1:47" s="457" customFormat="1" ht="20.100000000000001" customHeight="1">
      <c r="A3" s="457" t="s">
        <v>239</v>
      </c>
      <c r="B3" s="457" t="s">
        <v>340</v>
      </c>
      <c r="C3" s="457" t="s">
        <v>340</v>
      </c>
      <c r="D3" s="457" t="s">
        <v>247</v>
      </c>
      <c r="E3" s="457" t="s">
        <v>247</v>
      </c>
      <c r="F3" s="457" t="s">
        <v>146</v>
      </c>
      <c r="G3" s="457" t="s">
        <v>146</v>
      </c>
      <c r="H3" s="457" t="s">
        <v>146</v>
      </c>
      <c r="I3" s="457" t="s">
        <v>146</v>
      </c>
      <c r="J3" s="457" t="s">
        <v>146</v>
      </c>
      <c r="K3" s="457" t="s">
        <v>146</v>
      </c>
      <c r="L3" s="457" t="s">
        <v>146</v>
      </c>
      <c r="M3" s="457" t="s">
        <v>146</v>
      </c>
      <c r="N3" s="457" t="s">
        <v>146</v>
      </c>
      <c r="O3" s="457" t="s">
        <v>146</v>
      </c>
      <c r="P3" s="457" t="s">
        <v>146</v>
      </c>
      <c r="Q3" s="457" t="s">
        <v>146</v>
      </c>
      <c r="R3" s="457" t="s">
        <v>146</v>
      </c>
      <c r="S3" s="457" t="s">
        <v>146</v>
      </c>
      <c r="T3" s="457" t="s">
        <v>146</v>
      </c>
      <c r="U3" s="457" t="s">
        <v>146</v>
      </c>
      <c r="V3" s="457" t="s">
        <v>146</v>
      </c>
      <c r="W3" s="457" t="s">
        <v>146</v>
      </c>
      <c r="X3" s="457" t="s">
        <v>146</v>
      </c>
      <c r="Y3" s="457" t="s">
        <v>146</v>
      </c>
      <c r="Z3" s="457" t="s">
        <v>146</v>
      </c>
      <c r="AA3" s="457" t="s">
        <v>261</v>
      </c>
      <c r="AB3" s="457" t="s">
        <v>261</v>
      </c>
      <c r="AC3" s="457" t="s">
        <v>261</v>
      </c>
      <c r="AD3" s="457" t="s">
        <v>261</v>
      </c>
      <c r="AE3" s="457" t="s">
        <v>261</v>
      </c>
      <c r="AF3" s="457" t="s">
        <v>261</v>
      </c>
      <c r="AG3" s="457" t="s">
        <v>261</v>
      </c>
      <c r="AH3" s="457" t="s">
        <v>261</v>
      </c>
      <c r="AI3" s="457" t="s">
        <v>261</v>
      </c>
      <c r="AJ3" s="457" t="s">
        <v>261</v>
      </c>
      <c r="AK3" s="457" t="s">
        <v>261</v>
      </c>
      <c r="AL3" s="457" t="s">
        <v>261</v>
      </c>
      <c r="AM3" s="457" t="s">
        <v>261</v>
      </c>
      <c r="AN3" s="457" t="s">
        <v>261</v>
      </c>
      <c r="AO3" s="457" t="s">
        <v>261</v>
      </c>
      <c r="AP3" s="457" t="s">
        <v>261</v>
      </c>
      <c r="AQ3" s="457" t="s">
        <v>261</v>
      </c>
      <c r="AR3" s="457" t="s">
        <v>261</v>
      </c>
      <c r="AS3" s="457" t="s">
        <v>261</v>
      </c>
      <c r="AT3" s="457" t="s">
        <v>261</v>
      </c>
      <c r="AU3" s="457" t="s">
        <v>261</v>
      </c>
    </row>
    <row r="4" spans="1:47" ht="20.100000000000001" customHeight="1">
      <c r="A4" s="392">
        <v>5</v>
      </c>
      <c r="B4" s="394">
        <v>1.33</v>
      </c>
      <c r="C4" s="394">
        <v>1.33</v>
      </c>
      <c r="D4" s="394">
        <v>1</v>
      </c>
      <c r="E4" s="394">
        <v>1</v>
      </c>
      <c r="F4" s="393">
        <v>55.2</v>
      </c>
      <c r="G4" s="393">
        <v>88.666112499999997</v>
      </c>
      <c r="H4" s="393">
        <v>53.2</v>
      </c>
      <c r="I4" s="393">
        <v>53.2</v>
      </c>
      <c r="J4" s="393">
        <v>36.575000000000003</v>
      </c>
      <c r="K4" s="393">
        <v>36.575000000000003</v>
      </c>
      <c r="L4" s="393">
        <v>31.088750000000001</v>
      </c>
      <c r="M4" s="393">
        <v>36.575000000000003</v>
      </c>
      <c r="N4" s="393">
        <v>36.575000000000003</v>
      </c>
      <c r="O4" s="393">
        <v>33.25</v>
      </c>
      <c r="P4" s="393">
        <v>29.925000000000001</v>
      </c>
      <c r="Q4" s="393">
        <v>45.71875</v>
      </c>
      <c r="R4" s="393">
        <v>54.862500000000004</v>
      </c>
      <c r="S4" s="393">
        <v>38.403750000000002</v>
      </c>
      <c r="T4" s="393">
        <v>33.25</v>
      </c>
      <c r="U4" s="393">
        <v>36.575000000000003</v>
      </c>
      <c r="V4" s="393">
        <v>36.575000000000003</v>
      </c>
      <c r="W4" s="393">
        <v>28.262500000000003</v>
      </c>
      <c r="X4" s="393">
        <v>36.575000000000003</v>
      </c>
      <c r="Y4" s="393">
        <v>21.945</v>
      </c>
      <c r="Z4" s="393">
        <v>45.286499999999997</v>
      </c>
      <c r="AA4" s="393">
        <v>44.160000000000004</v>
      </c>
      <c r="AB4" s="393">
        <v>70.93289</v>
      </c>
      <c r="AC4" s="393">
        <v>42.56</v>
      </c>
      <c r="AD4" s="393">
        <v>42.56</v>
      </c>
      <c r="AE4" s="393">
        <v>29.26</v>
      </c>
      <c r="AF4" s="393">
        <v>34.134715999999997</v>
      </c>
      <c r="AG4" s="393">
        <v>29.01450860000001</v>
      </c>
      <c r="AH4" s="393">
        <v>29.26</v>
      </c>
      <c r="AI4" s="393">
        <v>34.134715999999997</v>
      </c>
      <c r="AJ4" s="393">
        <v>31.031560000000002</v>
      </c>
      <c r="AK4" s="393">
        <v>28.728000000000005</v>
      </c>
      <c r="AL4" s="393">
        <v>40.232500000000002</v>
      </c>
      <c r="AM4" s="393">
        <v>48.278999999999996</v>
      </c>
      <c r="AN4" s="393">
        <v>36.867600000000003</v>
      </c>
      <c r="AO4" s="393">
        <v>31.92</v>
      </c>
      <c r="AP4" s="393">
        <v>35.112000000000002</v>
      </c>
      <c r="AQ4" s="393">
        <v>35.112000000000002</v>
      </c>
      <c r="AR4" s="393">
        <v>27.131999999999998</v>
      </c>
      <c r="AS4" s="393">
        <v>35.112000000000002</v>
      </c>
      <c r="AT4" s="393">
        <v>19.311600000000002</v>
      </c>
      <c r="AU4" s="393">
        <v>39.852119999999999</v>
      </c>
    </row>
    <row r="5" spans="1:47" ht="20.100000000000001" customHeight="1">
      <c r="A5" s="392">
        <v>6</v>
      </c>
      <c r="B5" s="394">
        <v>1.33</v>
      </c>
      <c r="C5" s="394">
        <v>1.33</v>
      </c>
      <c r="D5" s="394">
        <v>1</v>
      </c>
      <c r="E5" s="394">
        <v>1</v>
      </c>
      <c r="F5" s="393">
        <v>66.72</v>
      </c>
      <c r="G5" s="393">
        <v>106.39933500000001</v>
      </c>
      <c r="H5" s="393">
        <v>63.84</v>
      </c>
      <c r="I5" s="393">
        <v>63.84</v>
      </c>
      <c r="J5" s="393">
        <v>43.89</v>
      </c>
      <c r="K5" s="393">
        <v>43.89</v>
      </c>
      <c r="L5" s="393">
        <v>37.3065</v>
      </c>
      <c r="M5" s="393">
        <v>43.89</v>
      </c>
      <c r="N5" s="393">
        <v>43.89</v>
      </c>
      <c r="O5" s="393">
        <v>39.900000000000006</v>
      </c>
      <c r="P5" s="393">
        <v>35.910000000000004</v>
      </c>
      <c r="Q5" s="393">
        <v>54.862500000000004</v>
      </c>
      <c r="R5" s="393">
        <v>65.835000000000008</v>
      </c>
      <c r="S5" s="393">
        <v>46.084500000000013</v>
      </c>
      <c r="T5" s="393">
        <v>39.9</v>
      </c>
      <c r="U5" s="393">
        <v>43.89</v>
      </c>
      <c r="V5" s="393">
        <v>43.89</v>
      </c>
      <c r="W5" s="393">
        <v>33.914999999999999</v>
      </c>
      <c r="X5" s="393">
        <v>43.89</v>
      </c>
      <c r="Y5" s="393">
        <v>26.333999999999996</v>
      </c>
      <c r="Z5" s="393">
        <v>54.343800000000002</v>
      </c>
      <c r="AA5" s="393">
        <v>46.25333333333333</v>
      </c>
      <c r="AB5" s="393">
        <v>70.93289</v>
      </c>
      <c r="AC5" s="393">
        <v>42.56</v>
      </c>
      <c r="AD5" s="393">
        <v>42.56</v>
      </c>
      <c r="AE5" s="393">
        <v>29.26</v>
      </c>
      <c r="AF5" s="393">
        <v>38.198930000000004</v>
      </c>
      <c r="AG5" s="393">
        <v>32.469090500000007</v>
      </c>
      <c r="AH5" s="393">
        <v>29.26</v>
      </c>
      <c r="AI5" s="393">
        <v>38.198930000000004</v>
      </c>
      <c r="AJ5" s="393">
        <v>34.726300000000002</v>
      </c>
      <c r="AK5" s="393">
        <v>31.92</v>
      </c>
      <c r="AL5" s="393">
        <v>45.71875</v>
      </c>
      <c r="AM5" s="393">
        <v>54.862500000000004</v>
      </c>
      <c r="AN5" s="393">
        <v>40.964000000000006</v>
      </c>
      <c r="AO5" s="393">
        <v>35.466666666666669</v>
      </c>
      <c r="AP5" s="393">
        <v>39.013333333333335</v>
      </c>
      <c r="AQ5" s="393">
        <v>39.013333333333335</v>
      </c>
      <c r="AR5" s="393">
        <v>30.146666666666665</v>
      </c>
      <c r="AS5" s="393">
        <v>39.013333333333335</v>
      </c>
      <c r="AT5" s="393">
        <v>21.945</v>
      </c>
      <c r="AU5" s="393">
        <v>45.286499999999997</v>
      </c>
    </row>
    <row r="6" spans="1:47" ht="20.100000000000001" customHeight="1">
      <c r="A6" s="392">
        <v>7</v>
      </c>
      <c r="B6" s="394">
        <v>1.33</v>
      </c>
      <c r="C6" s="394">
        <v>1.33</v>
      </c>
      <c r="D6" s="394">
        <v>1</v>
      </c>
      <c r="E6" s="394">
        <v>1</v>
      </c>
      <c r="F6" s="393">
        <v>78.400000000000006</v>
      </c>
      <c r="G6" s="393">
        <v>124.13255750000002</v>
      </c>
      <c r="H6" s="393">
        <v>74.48</v>
      </c>
      <c r="I6" s="393">
        <v>74.48</v>
      </c>
      <c r="J6" s="393">
        <v>51.205000000000005</v>
      </c>
      <c r="K6" s="393">
        <v>51.205000000000005</v>
      </c>
      <c r="L6" s="393">
        <v>43.524250000000002</v>
      </c>
      <c r="M6" s="393">
        <v>51.205000000000005</v>
      </c>
      <c r="N6" s="393">
        <v>51.205000000000005</v>
      </c>
      <c r="O6" s="393">
        <v>46.550000000000004</v>
      </c>
      <c r="P6" s="393">
        <v>42.750000000000007</v>
      </c>
      <c r="Q6" s="393">
        <v>64.006250000000009</v>
      </c>
      <c r="R6" s="393">
        <v>76.807500000000005</v>
      </c>
      <c r="S6" s="393">
        <v>54.862500000000011</v>
      </c>
      <c r="T6" s="393">
        <v>47.500000000000007</v>
      </c>
      <c r="U6" s="393">
        <v>52.250000000000014</v>
      </c>
      <c r="V6" s="393">
        <v>52.250000000000014</v>
      </c>
      <c r="W6" s="393">
        <v>40.375000000000014</v>
      </c>
      <c r="X6" s="393">
        <v>52.250000000000014</v>
      </c>
      <c r="Y6" s="393">
        <v>30.722999999999999</v>
      </c>
      <c r="Z6" s="393">
        <v>63.4011</v>
      </c>
      <c r="AA6" s="393">
        <v>49.740000000000009</v>
      </c>
      <c r="AB6" s="393">
        <v>70.93289</v>
      </c>
      <c r="AC6" s="393">
        <v>42.56</v>
      </c>
      <c r="AD6" s="393">
        <v>42.56</v>
      </c>
      <c r="AE6" s="393">
        <v>29.26</v>
      </c>
      <c r="AF6" s="393">
        <v>41.101940000000006</v>
      </c>
      <c r="AG6" s="393">
        <v>34.93664900000001</v>
      </c>
      <c r="AH6" s="393">
        <v>29.26</v>
      </c>
      <c r="AI6" s="393">
        <v>41.101940000000006</v>
      </c>
      <c r="AJ6" s="393">
        <v>37.365400000000001</v>
      </c>
      <c r="AK6" s="393">
        <v>34.200000000000003</v>
      </c>
      <c r="AL6" s="393">
        <v>49.637500000000003</v>
      </c>
      <c r="AM6" s="393">
        <v>59.565000000000005</v>
      </c>
      <c r="AN6" s="393">
        <v>43.89</v>
      </c>
      <c r="AO6" s="393">
        <v>38</v>
      </c>
      <c r="AP6" s="393">
        <v>41.800000000000004</v>
      </c>
      <c r="AQ6" s="393">
        <v>41.800000000000004</v>
      </c>
      <c r="AR6" s="393">
        <v>32.299999999999997</v>
      </c>
      <c r="AS6" s="393">
        <v>41.800000000000004</v>
      </c>
      <c r="AT6" s="393">
        <v>23.826000000000001</v>
      </c>
      <c r="AU6" s="393">
        <v>49.168199999999992</v>
      </c>
    </row>
    <row r="7" spans="1:47" ht="20.100000000000001" customHeight="1">
      <c r="A7" s="392">
        <v>8</v>
      </c>
      <c r="B7" s="394">
        <v>1.33</v>
      </c>
      <c r="C7" s="394">
        <v>1.33</v>
      </c>
      <c r="D7" s="394">
        <v>1</v>
      </c>
      <c r="E7" s="394">
        <v>1</v>
      </c>
      <c r="F7" s="393">
        <v>90.240000000000009</v>
      </c>
      <c r="G7" s="393">
        <v>141.86578</v>
      </c>
      <c r="H7" s="393">
        <v>85.12</v>
      </c>
      <c r="I7" s="393">
        <v>85.12</v>
      </c>
      <c r="J7" s="393">
        <v>58.52</v>
      </c>
      <c r="K7" s="393">
        <v>64.015343002187521</v>
      </c>
      <c r="L7" s="393">
        <v>54.413041551859401</v>
      </c>
      <c r="M7" s="393">
        <v>58.52</v>
      </c>
      <c r="N7" s="393">
        <v>64.015343002187521</v>
      </c>
      <c r="O7" s="393">
        <v>58.195766365624998</v>
      </c>
      <c r="P7" s="393">
        <v>53.865000000000002</v>
      </c>
      <c r="Q7" s="393">
        <v>75.578808593749997</v>
      </c>
      <c r="R7" s="393">
        <v>90.694570312500005</v>
      </c>
      <c r="S7" s="393">
        <v>69.126750000000015</v>
      </c>
      <c r="T7" s="393">
        <v>59.85</v>
      </c>
      <c r="U7" s="393">
        <v>65.835000000000008</v>
      </c>
      <c r="V7" s="393">
        <v>65.835000000000008</v>
      </c>
      <c r="W7" s="393">
        <v>50.872500000000009</v>
      </c>
      <c r="X7" s="393">
        <v>65.835000000000008</v>
      </c>
      <c r="Y7" s="393">
        <v>36.277828124999999</v>
      </c>
      <c r="Z7" s="393">
        <v>74.864245312500003</v>
      </c>
      <c r="AA7" s="393">
        <v>52.435000000000002</v>
      </c>
      <c r="AB7" s="393">
        <v>70.93289</v>
      </c>
      <c r="AC7" s="393">
        <v>42.56</v>
      </c>
      <c r="AD7" s="393">
        <v>42.56</v>
      </c>
      <c r="AE7" s="393">
        <v>29.26</v>
      </c>
      <c r="AF7" s="393">
        <v>43.279197500000009</v>
      </c>
      <c r="AG7" s="393">
        <v>36.787317875000006</v>
      </c>
      <c r="AH7" s="393">
        <v>29.26</v>
      </c>
      <c r="AI7" s="393">
        <v>43.279197500000009</v>
      </c>
      <c r="AJ7" s="393">
        <v>39.344725000000004</v>
      </c>
      <c r="AK7" s="393">
        <v>35.910000000000004</v>
      </c>
      <c r="AL7" s="393">
        <v>52.576562500000001</v>
      </c>
      <c r="AM7" s="393">
        <v>63.091875000000002</v>
      </c>
      <c r="AN7" s="393">
        <v>46.084500000000013</v>
      </c>
      <c r="AO7" s="393">
        <v>39.900000000000006</v>
      </c>
      <c r="AP7" s="393">
        <v>43.89</v>
      </c>
      <c r="AQ7" s="393">
        <v>43.89</v>
      </c>
      <c r="AR7" s="393">
        <v>33.914999999999999</v>
      </c>
      <c r="AS7" s="393">
        <v>43.89</v>
      </c>
      <c r="AT7" s="393">
        <v>25.236749999999997</v>
      </c>
      <c r="AU7" s="393">
        <v>52.079475000000002</v>
      </c>
    </row>
    <row r="8" spans="1:47" ht="20.100000000000001" customHeight="1">
      <c r="A8" s="392">
        <v>9</v>
      </c>
      <c r="B8" s="394">
        <v>1.33</v>
      </c>
      <c r="C8" s="394">
        <v>1.33</v>
      </c>
      <c r="D8" s="394">
        <v>1</v>
      </c>
      <c r="E8" s="394">
        <v>1</v>
      </c>
      <c r="F8" s="393">
        <v>102.24000000000001</v>
      </c>
      <c r="G8" s="393">
        <v>159.59900249999998</v>
      </c>
      <c r="H8" s="393">
        <v>95.76</v>
      </c>
      <c r="I8" s="393">
        <v>95.76</v>
      </c>
      <c r="J8" s="393">
        <v>65.835000000000008</v>
      </c>
      <c r="K8" s="393">
        <v>77.763281557500008</v>
      </c>
      <c r="L8" s="393">
        <v>66.098789323875025</v>
      </c>
      <c r="M8" s="393">
        <v>65.835000000000008</v>
      </c>
      <c r="N8" s="393">
        <v>77.763281557500008</v>
      </c>
      <c r="O8" s="393">
        <v>70.693892324999993</v>
      </c>
      <c r="P8" s="393">
        <v>65.170000000000016</v>
      </c>
      <c r="Q8" s="393">
        <v>92.580468750000009</v>
      </c>
      <c r="R8" s="393">
        <v>111.09656250000002</v>
      </c>
      <c r="S8" s="393">
        <v>84.488250000000008</v>
      </c>
      <c r="T8" s="393">
        <v>73.150000000000006</v>
      </c>
      <c r="U8" s="393">
        <v>80.465000000000003</v>
      </c>
      <c r="V8" s="393">
        <v>79.652222222222235</v>
      </c>
      <c r="W8" s="393">
        <v>61.549444444444447</v>
      </c>
      <c r="X8" s="393">
        <v>79.652222222222221</v>
      </c>
      <c r="Y8" s="393">
        <v>44.438625000000002</v>
      </c>
      <c r="Z8" s="393">
        <v>91.705162500000029</v>
      </c>
      <c r="AA8" s="393">
        <v>54.602222222222224</v>
      </c>
      <c r="AB8" s="393">
        <v>70.93289</v>
      </c>
      <c r="AC8" s="393">
        <v>42.56</v>
      </c>
      <c r="AD8" s="393">
        <v>42.56</v>
      </c>
      <c r="AE8" s="393">
        <v>29.26</v>
      </c>
      <c r="AF8" s="393">
        <v>44.972619999999999</v>
      </c>
      <c r="AG8" s="393">
        <v>40.067181000000012</v>
      </c>
      <c r="AH8" s="393">
        <v>29.26</v>
      </c>
      <c r="AI8" s="393">
        <v>44.972619999999999</v>
      </c>
      <c r="AJ8" s="393">
        <v>40.884200000000007</v>
      </c>
      <c r="AK8" s="393">
        <v>37.24</v>
      </c>
      <c r="AL8" s="393">
        <v>54.862500000000004</v>
      </c>
      <c r="AM8" s="393">
        <v>65.835000000000008</v>
      </c>
      <c r="AN8" s="393">
        <v>51.205000000000005</v>
      </c>
      <c r="AO8" s="393">
        <v>44.333333333333329</v>
      </c>
      <c r="AP8" s="393">
        <v>48.766666666666673</v>
      </c>
      <c r="AQ8" s="393">
        <v>45.515555555555558</v>
      </c>
      <c r="AR8" s="393">
        <v>35.171111111111109</v>
      </c>
      <c r="AS8" s="393">
        <v>45.515555555555558</v>
      </c>
      <c r="AT8" s="393">
        <v>26.333999999999996</v>
      </c>
      <c r="AU8" s="393">
        <v>54.343800000000002</v>
      </c>
    </row>
    <row r="9" spans="1:47" ht="20.100000000000001" customHeight="1">
      <c r="A9" s="392">
        <v>10</v>
      </c>
      <c r="B9" s="394">
        <v>1.33</v>
      </c>
      <c r="C9" s="394">
        <v>1.33</v>
      </c>
      <c r="D9" s="394">
        <v>1</v>
      </c>
      <c r="E9" s="394">
        <v>1</v>
      </c>
      <c r="F9" s="393">
        <v>114.4</v>
      </c>
      <c r="G9" s="393">
        <v>177.33222499999999</v>
      </c>
      <c r="H9" s="393">
        <v>106.4</v>
      </c>
      <c r="I9" s="393">
        <v>106.4</v>
      </c>
      <c r="J9" s="393">
        <v>73.150000000000006</v>
      </c>
      <c r="K9" s="393">
        <v>91.687632401750008</v>
      </c>
      <c r="L9" s="393">
        <v>82.89504300000003</v>
      </c>
      <c r="M9" s="393">
        <v>73.150000000000006</v>
      </c>
      <c r="N9" s="393">
        <v>91.687632401750008</v>
      </c>
      <c r="O9" s="393">
        <v>83.352393092500037</v>
      </c>
      <c r="P9" s="393">
        <v>76.608000000000004</v>
      </c>
      <c r="Q9" s="393">
        <v>109.839296875</v>
      </c>
      <c r="R9" s="393">
        <v>131.80715625000002</v>
      </c>
      <c r="S9" s="393">
        <v>107.5305</v>
      </c>
      <c r="T9" s="393">
        <v>93.100000000000009</v>
      </c>
      <c r="U9" s="393">
        <v>102.41000000000001</v>
      </c>
      <c r="V9" s="393">
        <v>93.632000000000019</v>
      </c>
      <c r="W9" s="393">
        <v>72.352000000000018</v>
      </c>
      <c r="X9" s="393">
        <v>93.632000000000019</v>
      </c>
      <c r="Y9" s="393">
        <v>52.722862500000012</v>
      </c>
      <c r="Z9" s="393">
        <v>108.80081625000001</v>
      </c>
      <c r="AA9" s="393">
        <v>56.400000000000006</v>
      </c>
      <c r="AB9" s="393">
        <v>70.93289</v>
      </c>
      <c r="AC9" s="393">
        <v>42.56</v>
      </c>
      <c r="AD9" s="393">
        <v>42.56</v>
      </c>
      <c r="AE9" s="393">
        <v>29.26</v>
      </c>
      <c r="AF9" s="393">
        <v>46.327358000000004</v>
      </c>
      <c r="AG9" s="393">
        <v>43.521762900000006</v>
      </c>
      <c r="AH9" s="393">
        <v>29.26</v>
      </c>
      <c r="AI9" s="393">
        <v>46.327358000000004</v>
      </c>
      <c r="AJ9" s="393">
        <v>42.115780000000001</v>
      </c>
      <c r="AK9" s="393">
        <v>38.303999999999995</v>
      </c>
      <c r="AL9" s="393">
        <v>56.691250000000004</v>
      </c>
      <c r="AM9" s="393">
        <v>68.029500000000013</v>
      </c>
      <c r="AN9" s="393">
        <v>55.301400000000001</v>
      </c>
      <c r="AO9" s="393">
        <v>47.88</v>
      </c>
      <c r="AP9" s="393">
        <v>52.668000000000006</v>
      </c>
      <c r="AQ9" s="393">
        <v>46.81600000000001</v>
      </c>
      <c r="AR9" s="393">
        <v>36.176000000000002</v>
      </c>
      <c r="AS9" s="393">
        <v>46.81600000000001</v>
      </c>
      <c r="AT9" s="393">
        <v>28.967400000000001</v>
      </c>
      <c r="AU9" s="393">
        <v>56.155260000000006</v>
      </c>
    </row>
    <row r="10" spans="1:47" ht="20.100000000000001" customHeight="1">
      <c r="A10" s="392">
        <v>11</v>
      </c>
      <c r="B10" s="394">
        <v>1.33</v>
      </c>
      <c r="C10" s="394">
        <v>1.33</v>
      </c>
      <c r="D10" s="394">
        <v>1</v>
      </c>
      <c r="E10" s="394">
        <v>1</v>
      </c>
      <c r="F10" s="393">
        <v>131.7965413777882</v>
      </c>
      <c r="G10" s="393">
        <v>195.0654475</v>
      </c>
      <c r="H10" s="393">
        <v>117.04</v>
      </c>
      <c r="I10" s="393">
        <v>117.04</v>
      </c>
      <c r="J10" s="393">
        <v>80.465000000000003</v>
      </c>
      <c r="K10" s="393">
        <v>105.74028309250001</v>
      </c>
      <c r="L10" s="393">
        <v>101.54829300000002</v>
      </c>
      <c r="M10" s="393">
        <v>80.465000000000003</v>
      </c>
      <c r="N10" s="393">
        <v>105.74028309250001</v>
      </c>
      <c r="O10" s="393">
        <v>96.127530084090921</v>
      </c>
      <c r="P10" s="393">
        <v>88.142727272727285</v>
      </c>
      <c r="Q10" s="393">
        <v>127.28515625000003</v>
      </c>
      <c r="R10" s="393">
        <v>152.74218750000003</v>
      </c>
      <c r="S10" s="393">
        <v>130.57275000000001</v>
      </c>
      <c r="T10" s="393">
        <v>113.05000000000001</v>
      </c>
      <c r="U10" s="393">
        <v>124.355</v>
      </c>
      <c r="V10" s="393">
        <v>107.73</v>
      </c>
      <c r="W10" s="393">
        <v>83.245909090909095</v>
      </c>
      <c r="X10" s="393">
        <v>107.73</v>
      </c>
      <c r="Y10" s="393">
        <v>65.835000000000008</v>
      </c>
      <c r="Z10" s="393">
        <v>126.08173295454546</v>
      </c>
      <c r="AA10" s="393">
        <v>57.92909090909091</v>
      </c>
      <c r="AB10" s="393">
        <v>70.93289</v>
      </c>
      <c r="AC10" s="393">
        <v>42.56</v>
      </c>
      <c r="AD10" s="393">
        <v>42.56</v>
      </c>
      <c r="AE10" s="393">
        <v>29.26</v>
      </c>
      <c r="AF10" s="393">
        <v>47.435780000000001</v>
      </c>
      <c r="AG10" s="393">
        <v>46.348239000000014</v>
      </c>
      <c r="AH10" s="393">
        <v>30.710909090909091</v>
      </c>
      <c r="AI10" s="393">
        <v>47.435780000000001</v>
      </c>
      <c r="AJ10" s="393">
        <v>43.123436363636365</v>
      </c>
      <c r="AK10" s="393">
        <v>39.174545454545452</v>
      </c>
      <c r="AL10" s="393">
        <v>58.1875</v>
      </c>
      <c r="AM10" s="393">
        <v>69.825000000000003</v>
      </c>
      <c r="AN10" s="393">
        <v>58.653000000000006</v>
      </c>
      <c r="AO10" s="393">
        <v>50.781818181818181</v>
      </c>
      <c r="AP10" s="393">
        <v>55.86</v>
      </c>
      <c r="AQ10" s="393">
        <v>47.88</v>
      </c>
      <c r="AR10" s="393">
        <v>36.99818181818182</v>
      </c>
      <c r="AS10" s="393">
        <v>47.88</v>
      </c>
      <c r="AT10" s="393">
        <v>31.122</v>
      </c>
      <c r="AU10" s="393">
        <v>57.637363636363638</v>
      </c>
    </row>
    <row r="11" spans="1:47" ht="20.100000000000001" customHeight="1">
      <c r="A11" s="392">
        <v>12</v>
      </c>
      <c r="B11" s="394">
        <v>1.33</v>
      </c>
      <c r="C11" s="394">
        <v>1.33</v>
      </c>
      <c r="D11" s="394">
        <v>1</v>
      </c>
      <c r="E11" s="394">
        <v>1</v>
      </c>
      <c r="F11" s="393">
        <v>149.75913610084351</v>
      </c>
      <c r="G11" s="393">
        <v>212.79867000000002</v>
      </c>
      <c r="H11" s="393">
        <v>127.68</v>
      </c>
      <c r="I11" s="393">
        <v>127.68</v>
      </c>
      <c r="J11" s="393">
        <v>87.78</v>
      </c>
      <c r="K11" s="393">
        <v>119.88915866812501</v>
      </c>
      <c r="L11" s="393">
        <v>120.20154300000003</v>
      </c>
      <c r="M11" s="393">
        <v>87.78</v>
      </c>
      <c r="N11" s="393">
        <v>119.88915866812501</v>
      </c>
      <c r="O11" s="393">
        <v>108.99014424375001</v>
      </c>
      <c r="P11" s="393">
        <v>99.75</v>
      </c>
      <c r="Q11" s="393">
        <v>144.87128906250001</v>
      </c>
      <c r="R11" s="393">
        <v>173.845546875</v>
      </c>
      <c r="S11" s="393">
        <v>153.61500000000001</v>
      </c>
      <c r="T11" s="393">
        <v>133</v>
      </c>
      <c r="U11" s="393">
        <v>146.30000000000001</v>
      </c>
      <c r="V11" s="393">
        <v>121.91666666666669</v>
      </c>
      <c r="W11" s="393">
        <v>94.208333333333357</v>
      </c>
      <c r="X11" s="393">
        <v>121.91666666666669</v>
      </c>
      <c r="Y11" s="393">
        <v>79.001999999999995</v>
      </c>
      <c r="Z11" s="393">
        <v>143.50159687500002</v>
      </c>
      <c r="AA11" s="393">
        <v>59.256666666666661</v>
      </c>
      <c r="AB11" s="393">
        <v>70.93289</v>
      </c>
      <c r="AC11" s="393">
        <v>42.56</v>
      </c>
      <c r="AD11" s="393">
        <v>42.56</v>
      </c>
      <c r="AE11" s="393">
        <v>29.26</v>
      </c>
      <c r="AF11" s="393">
        <v>48.359465000000007</v>
      </c>
      <c r="AG11" s="393">
        <v>48.703635750000004</v>
      </c>
      <c r="AH11" s="393">
        <v>31.92</v>
      </c>
      <c r="AI11" s="393">
        <v>48.359465000000007</v>
      </c>
      <c r="AJ11" s="393">
        <v>43.963149999999999</v>
      </c>
      <c r="AK11" s="393">
        <v>39.900000000000006</v>
      </c>
      <c r="AL11" s="393">
        <v>59.434375000000003</v>
      </c>
      <c r="AM11" s="393">
        <v>71.321250000000006</v>
      </c>
      <c r="AN11" s="393">
        <v>61.446000000000005</v>
      </c>
      <c r="AO11" s="393">
        <v>53.2</v>
      </c>
      <c r="AP11" s="393">
        <v>58.52</v>
      </c>
      <c r="AQ11" s="393">
        <v>48.766666666666666</v>
      </c>
      <c r="AR11" s="393">
        <v>37.683333333333337</v>
      </c>
      <c r="AS11" s="393">
        <v>48.766666666666666</v>
      </c>
      <c r="AT11" s="393">
        <v>32.917500000000004</v>
      </c>
      <c r="AU11" s="393">
        <v>58.872450000000001</v>
      </c>
    </row>
    <row r="12" spans="1:47" ht="20.100000000000001" customHeight="1">
      <c r="A12" s="392">
        <v>13</v>
      </c>
      <c r="B12" s="394">
        <v>1.33</v>
      </c>
      <c r="C12" s="394">
        <v>1.33</v>
      </c>
      <c r="D12" s="394">
        <v>1</v>
      </c>
      <c r="E12" s="394">
        <v>1</v>
      </c>
      <c r="F12" s="393">
        <v>167.95922412854625</v>
      </c>
      <c r="G12" s="393">
        <v>230.5318925</v>
      </c>
      <c r="H12" s="393">
        <v>138.32</v>
      </c>
      <c r="I12" s="393">
        <v>138.32</v>
      </c>
      <c r="J12" s="393">
        <v>95.094999999999999</v>
      </c>
      <c r="K12" s="393">
        <v>134.11205338596156</v>
      </c>
      <c r="L12" s="393">
        <v>138.85479300000003</v>
      </c>
      <c r="M12" s="393">
        <v>95.094999999999999</v>
      </c>
      <c r="N12" s="393">
        <v>134.11205338596156</v>
      </c>
      <c r="O12" s="393">
        <v>121.92004853269231</v>
      </c>
      <c r="P12" s="393">
        <v>111.41307692307691</v>
      </c>
      <c r="Q12" s="393">
        <v>162.56532451923078</v>
      </c>
      <c r="R12" s="393">
        <v>195.07838942307694</v>
      </c>
      <c r="S12" s="393">
        <v>176.65725</v>
      </c>
      <c r="T12" s="393">
        <v>152.95000000000002</v>
      </c>
      <c r="U12" s="393">
        <v>168.245</v>
      </c>
      <c r="V12" s="393">
        <v>137.655</v>
      </c>
      <c r="W12" s="393">
        <v>105.22346153846154</v>
      </c>
      <c r="X12" s="393">
        <v>136.17153846153846</v>
      </c>
      <c r="Y12" s="393">
        <v>92.168999999999997</v>
      </c>
      <c r="Z12" s="393">
        <v>161.02834326923079</v>
      </c>
      <c r="AA12" s="393">
        <v>60.42923076923077</v>
      </c>
      <c r="AB12" s="393">
        <v>70.93289</v>
      </c>
      <c r="AC12" s="393">
        <v>42.56</v>
      </c>
      <c r="AD12" s="393">
        <v>42.56</v>
      </c>
      <c r="AE12" s="393">
        <v>29.26</v>
      </c>
      <c r="AF12" s="393">
        <v>49.141044615384615</v>
      </c>
      <c r="AG12" s="393">
        <v>50.696663769230781</v>
      </c>
      <c r="AH12" s="393">
        <v>32.943076923076923</v>
      </c>
      <c r="AI12" s="393">
        <v>49.141044615384615</v>
      </c>
      <c r="AJ12" s="393">
        <v>44.673676923076926</v>
      </c>
      <c r="AK12" s="393">
        <v>40.513846153846153</v>
      </c>
      <c r="AL12" s="393">
        <v>60.489423076923075</v>
      </c>
      <c r="AM12" s="393">
        <v>72.587307692307704</v>
      </c>
      <c r="AN12" s="393">
        <v>63.809307692307698</v>
      </c>
      <c r="AO12" s="393">
        <v>55.246153846153852</v>
      </c>
      <c r="AP12" s="393">
        <v>60.770769230769233</v>
      </c>
      <c r="AQ12" s="393">
        <v>49.721538461538465</v>
      </c>
      <c r="AR12" s="393">
        <v>38.263076923076923</v>
      </c>
      <c r="AS12" s="393">
        <v>49.516923076923071</v>
      </c>
      <c r="AT12" s="393">
        <v>34.436769230769229</v>
      </c>
      <c r="AU12" s="393">
        <v>59.917523076923075</v>
      </c>
    </row>
    <row r="13" spans="1:47" ht="20.100000000000001" customHeight="1">
      <c r="A13" s="392">
        <v>14</v>
      </c>
      <c r="B13" s="394">
        <v>1.33</v>
      </c>
      <c r="C13" s="394">
        <v>1.33</v>
      </c>
      <c r="D13" s="394">
        <v>1</v>
      </c>
      <c r="E13" s="394">
        <v>1</v>
      </c>
      <c r="F13" s="393">
        <v>186.38019723865878</v>
      </c>
      <c r="G13" s="393">
        <v>248.26511500000004</v>
      </c>
      <c r="H13" s="393">
        <v>148.96</v>
      </c>
      <c r="I13" s="393">
        <v>148.96</v>
      </c>
      <c r="J13" s="393">
        <v>102.41000000000001</v>
      </c>
      <c r="K13" s="393">
        <v>148.39310600125</v>
      </c>
      <c r="L13" s="393">
        <v>157.50804300000001</v>
      </c>
      <c r="M13" s="393">
        <v>102.41000000000001</v>
      </c>
      <c r="N13" s="393">
        <v>148.39310600125</v>
      </c>
      <c r="O13" s="393">
        <v>134.90282363750001</v>
      </c>
      <c r="P13" s="393">
        <v>123.11999999999999</v>
      </c>
      <c r="Q13" s="393">
        <v>180.34414062500002</v>
      </c>
      <c r="R13" s="393">
        <v>216.41296875000006</v>
      </c>
      <c r="S13" s="393">
        <v>199.69950000000006</v>
      </c>
      <c r="T13" s="393">
        <v>172.9</v>
      </c>
      <c r="U13" s="393">
        <v>190.19</v>
      </c>
      <c r="V13" s="393">
        <v>155.60999999999999</v>
      </c>
      <c r="W13" s="393">
        <v>116.28000000000002</v>
      </c>
      <c r="X13" s="393">
        <v>150.47999999999999</v>
      </c>
      <c r="Y13" s="393">
        <v>105.33599999999998</v>
      </c>
      <c r="Z13" s="393">
        <v>178.63906875000001</v>
      </c>
      <c r="AA13" s="393">
        <v>61.480000000000004</v>
      </c>
      <c r="AB13" s="393">
        <v>70.93289</v>
      </c>
      <c r="AC13" s="393">
        <v>42.56</v>
      </c>
      <c r="AD13" s="393">
        <v>42.56</v>
      </c>
      <c r="AE13" s="393">
        <v>30.400000000000002</v>
      </c>
      <c r="AF13" s="393">
        <v>49.810970000000005</v>
      </c>
      <c r="AG13" s="393">
        <v>52.404973500000011</v>
      </c>
      <c r="AH13" s="393">
        <v>33.82</v>
      </c>
      <c r="AI13" s="393">
        <v>49.810970000000005</v>
      </c>
      <c r="AJ13" s="393">
        <v>45.282700000000006</v>
      </c>
      <c r="AK13" s="393">
        <v>41.040000000000006</v>
      </c>
      <c r="AL13" s="393">
        <v>61.393750000000011</v>
      </c>
      <c r="AM13" s="393">
        <v>73.672499999999999</v>
      </c>
      <c r="AN13" s="393">
        <v>65.835000000000008</v>
      </c>
      <c r="AO13" s="393">
        <v>57.000000000000007</v>
      </c>
      <c r="AP13" s="393">
        <v>62.70000000000001</v>
      </c>
      <c r="AQ13" s="393">
        <v>51.3</v>
      </c>
      <c r="AR13" s="393">
        <v>38.76</v>
      </c>
      <c r="AS13" s="393">
        <v>50.160000000000004</v>
      </c>
      <c r="AT13" s="393">
        <v>35.738999999999997</v>
      </c>
      <c r="AU13" s="393">
        <v>60.813300000000005</v>
      </c>
    </row>
    <row r="14" spans="1:47" ht="20.100000000000001" customHeight="1">
      <c r="A14" s="392">
        <v>15</v>
      </c>
      <c r="B14" s="394">
        <v>1.33</v>
      </c>
      <c r="C14" s="394">
        <v>1.33</v>
      </c>
      <c r="D14" s="394">
        <v>1</v>
      </c>
      <c r="E14" s="394">
        <v>1</v>
      </c>
      <c r="F14" s="393">
        <v>205.00987611033193</v>
      </c>
      <c r="G14" s="393">
        <v>265.99833749999999</v>
      </c>
      <c r="H14" s="393">
        <v>159.60000000000002</v>
      </c>
      <c r="I14" s="393">
        <v>159.60000000000002</v>
      </c>
      <c r="J14" s="393">
        <v>109.72500000000001</v>
      </c>
      <c r="K14" s="393">
        <v>162.72068493449999</v>
      </c>
      <c r="L14" s="393">
        <v>176.16129300000006</v>
      </c>
      <c r="M14" s="393">
        <v>109.72500000000001</v>
      </c>
      <c r="N14" s="393">
        <v>162.72068493450001</v>
      </c>
      <c r="O14" s="393">
        <v>147.92789539500001</v>
      </c>
      <c r="P14" s="393">
        <v>134.86200000000002</v>
      </c>
      <c r="Q14" s="393">
        <v>198.19078125000001</v>
      </c>
      <c r="R14" s="393">
        <v>237.82893750000005</v>
      </c>
      <c r="S14" s="393">
        <v>222.74175000000005</v>
      </c>
      <c r="T14" s="393">
        <v>192.84999999999997</v>
      </c>
      <c r="U14" s="393">
        <v>212.13500000000002</v>
      </c>
      <c r="V14" s="393">
        <v>173.565</v>
      </c>
      <c r="W14" s="393">
        <v>127.36966666666669</v>
      </c>
      <c r="X14" s="393">
        <v>164.83133333333333</v>
      </c>
      <c r="Y14" s="393">
        <v>118.503</v>
      </c>
      <c r="Z14" s="393">
        <v>196.31697750000001</v>
      </c>
      <c r="AA14" s="393">
        <v>62.43333333333333</v>
      </c>
      <c r="AB14" s="393">
        <v>75.661749333333333</v>
      </c>
      <c r="AC14" s="393">
        <v>45.397333333333336</v>
      </c>
      <c r="AD14" s="393">
        <v>45.397333333333336</v>
      </c>
      <c r="AE14" s="393">
        <v>31.388000000000005</v>
      </c>
      <c r="AF14" s="393">
        <v>50.391572000000011</v>
      </c>
      <c r="AG14" s="393">
        <v>53.885508600000009</v>
      </c>
      <c r="AH14" s="393">
        <v>34.58</v>
      </c>
      <c r="AI14" s="393">
        <v>50.391572000000011</v>
      </c>
      <c r="AJ14" s="393">
        <v>46.549113333333338</v>
      </c>
      <c r="AK14" s="393">
        <v>41.496000000000002</v>
      </c>
      <c r="AL14" s="393">
        <v>62.177500000000002</v>
      </c>
      <c r="AM14" s="393">
        <v>74.613</v>
      </c>
      <c r="AN14" s="393">
        <v>67.590600000000009</v>
      </c>
      <c r="AO14" s="393">
        <v>58.52</v>
      </c>
      <c r="AP14" s="393">
        <v>64.372</v>
      </c>
      <c r="AQ14" s="393">
        <v>52.668000000000006</v>
      </c>
      <c r="AR14" s="393">
        <v>40.698</v>
      </c>
      <c r="AS14" s="393">
        <v>52.667999999999992</v>
      </c>
      <c r="AT14" s="393">
        <v>36.867600000000003</v>
      </c>
      <c r="AU14" s="393">
        <v>61.589639999999996</v>
      </c>
    </row>
    <row r="15" spans="1:47" ht="20.100000000000001" customHeight="1">
      <c r="A15" s="392">
        <v>16</v>
      </c>
      <c r="B15" s="394">
        <v>1.33</v>
      </c>
      <c r="C15" s="394">
        <v>1.33</v>
      </c>
      <c r="D15" s="394">
        <v>1</v>
      </c>
      <c r="E15" s="394">
        <v>1</v>
      </c>
      <c r="F15" s="393">
        <v>223.83912629153866</v>
      </c>
      <c r="G15" s="393">
        <v>283.73156</v>
      </c>
      <c r="H15" s="393">
        <v>170.24</v>
      </c>
      <c r="I15" s="393">
        <v>170.24</v>
      </c>
      <c r="J15" s="393">
        <v>117.04</v>
      </c>
      <c r="K15" s="393">
        <v>177.08606650109374</v>
      </c>
      <c r="L15" s="393">
        <v>194.81454300000001</v>
      </c>
      <c r="M15" s="393">
        <v>117.04</v>
      </c>
      <c r="N15" s="393">
        <v>177.08606650109374</v>
      </c>
      <c r="O15" s="393">
        <v>160.98733318281251</v>
      </c>
      <c r="P15" s="393">
        <v>146.63250000000002</v>
      </c>
      <c r="Q15" s="393">
        <v>216.092529296875</v>
      </c>
      <c r="R15" s="393">
        <v>259.31103515625</v>
      </c>
      <c r="S15" s="393">
        <v>245.78400000000002</v>
      </c>
      <c r="T15" s="393">
        <v>212.8</v>
      </c>
      <c r="U15" s="393">
        <v>234.08</v>
      </c>
      <c r="V15" s="393">
        <v>191.52</v>
      </c>
      <c r="W15" s="393">
        <v>138.48625000000001</v>
      </c>
      <c r="X15" s="393">
        <v>179.2175</v>
      </c>
      <c r="Y15" s="393">
        <v>131.66999999999999</v>
      </c>
      <c r="Z15" s="393">
        <v>214.04947265625</v>
      </c>
      <c r="AA15" s="393">
        <v>63.307499999999997</v>
      </c>
      <c r="AB15" s="393">
        <v>79.799501249999992</v>
      </c>
      <c r="AC15" s="393">
        <v>47.88</v>
      </c>
      <c r="AD15" s="393">
        <v>47.88</v>
      </c>
      <c r="AE15" s="393">
        <v>32.252500000000005</v>
      </c>
      <c r="AF15" s="393">
        <v>52.422947500000006</v>
      </c>
      <c r="AG15" s="393">
        <v>55.180976812500006</v>
      </c>
      <c r="AH15" s="393">
        <v>35.245000000000005</v>
      </c>
      <c r="AI15" s="393">
        <v>50.899598750000003</v>
      </c>
      <c r="AJ15" s="393">
        <v>47.796043750000003</v>
      </c>
      <c r="AK15" s="393">
        <v>41.895000000000003</v>
      </c>
      <c r="AL15" s="393">
        <v>64.110156250000003</v>
      </c>
      <c r="AM15" s="393">
        <v>76.038593750000004</v>
      </c>
      <c r="AN15" s="393">
        <v>69.126750000000015</v>
      </c>
      <c r="AO15" s="393">
        <v>59.85</v>
      </c>
      <c r="AP15" s="393">
        <v>65.835000000000008</v>
      </c>
      <c r="AQ15" s="393">
        <v>53.865000000000002</v>
      </c>
      <c r="AR15" s="393">
        <v>42.393750000000004</v>
      </c>
      <c r="AS15" s="393">
        <v>54.862500000000004</v>
      </c>
      <c r="AT15" s="393">
        <v>37.855125000000001</v>
      </c>
      <c r="AU15" s="393">
        <v>62.268937499999993</v>
      </c>
    </row>
    <row r="16" spans="1:47" ht="20.100000000000001" customHeight="1">
      <c r="A16" s="392">
        <v>17</v>
      </c>
      <c r="B16" s="394">
        <v>1.33</v>
      </c>
      <c r="C16" s="394">
        <v>1.33</v>
      </c>
      <c r="D16" s="394">
        <v>1</v>
      </c>
      <c r="E16" s="394">
        <v>1</v>
      </c>
      <c r="F16" s="393">
        <v>242.86096264861243</v>
      </c>
      <c r="G16" s="393">
        <v>301.46478250000001</v>
      </c>
      <c r="H16" s="393">
        <v>180.88</v>
      </c>
      <c r="I16" s="393">
        <v>180.88</v>
      </c>
      <c r="J16" s="393">
        <v>124.355</v>
      </c>
      <c r="K16" s="393">
        <v>191.48257964808823</v>
      </c>
      <c r="L16" s="393">
        <v>213.46779300000003</v>
      </c>
      <c r="M16" s="393">
        <v>124.355</v>
      </c>
      <c r="N16" s="393">
        <v>191.48257964808823</v>
      </c>
      <c r="O16" s="393">
        <v>174.07507240735293</v>
      </c>
      <c r="P16" s="393">
        <v>158.4264705882353</v>
      </c>
      <c r="Q16" s="393">
        <v>234.03965992647062</v>
      </c>
      <c r="R16" s="393">
        <v>280.84759191176471</v>
      </c>
      <c r="S16" s="393">
        <v>268.82625000000002</v>
      </c>
      <c r="T16" s="393">
        <v>232.75</v>
      </c>
      <c r="U16" s="393">
        <v>256.02500000000003</v>
      </c>
      <c r="V16" s="393">
        <v>209.47500000000002</v>
      </c>
      <c r="W16" s="393">
        <v>149.625</v>
      </c>
      <c r="X16" s="393">
        <v>193.63235294117652</v>
      </c>
      <c r="Y16" s="393">
        <v>144.83700000000002</v>
      </c>
      <c r="Z16" s="393">
        <v>231.8269213235294</v>
      </c>
      <c r="AA16" s="393">
        <v>64.116470588235302</v>
      </c>
      <c r="AB16" s="393">
        <v>83.450458823529416</v>
      </c>
      <c r="AC16" s="393">
        <v>50.070588235294125</v>
      </c>
      <c r="AD16" s="393">
        <v>50.070588235294125</v>
      </c>
      <c r="AE16" s="393">
        <v>33.015294117647059</v>
      </c>
      <c r="AF16" s="393">
        <v>54.502774117647064</v>
      </c>
      <c r="AG16" s="393">
        <v>56.324037000000004</v>
      </c>
      <c r="AH16" s="393">
        <v>35.831764705882357</v>
      </c>
      <c r="AI16" s="393">
        <v>51.347857647058831</v>
      </c>
      <c r="AJ16" s="393">
        <v>48.896276470588241</v>
      </c>
      <c r="AK16" s="393">
        <v>43.65529411764706</v>
      </c>
      <c r="AL16" s="393">
        <v>65.815441176470586</v>
      </c>
      <c r="AM16" s="393">
        <v>77.863676470588246</v>
      </c>
      <c r="AN16" s="393">
        <v>71.796529411764709</v>
      </c>
      <c r="AO16" s="393">
        <v>61.023529411764713</v>
      </c>
      <c r="AP16" s="393">
        <v>67.125882352941176</v>
      </c>
      <c r="AQ16" s="393">
        <v>54.921176470588243</v>
      </c>
      <c r="AR16" s="393">
        <v>43.89</v>
      </c>
      <c r="AS16" s="393">
        <v>56.798823529411763</v>
      </c>
      <c r="AT16" s="393">
        <v>38.726470588235294</v>
      </c>
      <c r="AU16" s="393">
        <v>62.868317647058824</v>
      </c>
    </row>
    <row r="17" spans="1:47" ht="20.100000000000001" customHeight="1">
      <c r="A17" s="392">
        <v>18</v>
      </c>
      <c r="B17" s="394">
        <v>1.33</v>
      </c>
      <c r="C17" s="394">
        <v>1.33</v>
      </c>
      <c r="D17" s="394">
        <v>1</v>
      </c>
      <c r="E17" s="394">
        <v>1</v>
      </c>
      <c r="F17" s="393">
        <v>262.06995233262597</v>
      </c>
      <c r="G17" s="393">
        <v>319.19800499999997</v>
      </c>
      <c r="H17" s="393">
        <v>191.52</v>
      </c>
      <c r="I17" s="393">
        <v>191.52</v>
      </c>
      <c r="J17" s="393">
        <v>131.67000000000002</v>
      </c>
      <c r="K17" s="393">
        <v>205.90503577875</v>
      </c>
      <c r="L17" s="393">
        <v>232.12104300000004</v>
      </c>
      <c r="M17" s="393">
        <v>131.67000000000002</v>
      </c>
      <c r="N17" s="393">
        <v>205.90503577875</v>
      </c>
      <c r="O17" s="393">
        <v>187.18639616250005</v>
      </c>
      <c r="P17" s="393">
        <v>170.24</v>
      </c>
      <c r="Q17" s="393">
        <v>252.02460937500001</v>
      </c>
      <c r="R17" s="393">
        <v>302.42953125000003</v>
      </c>
      <c r="S17" s="393">
        <v>291.86849999999998</v>
      </c>
      <c r="T17" s="393">
        <v>252.70000000000002</v>
      </c>
      <c r="U17" s="393">
        <v>277.97000000000003</v>
      </c>
      <c r="V17" s="393">
        <v>227.42999999999998</v>
      </c>
      <c r="W17" s="393">
        <v>160.78222222222223</v>
      </c>
      <c r="X17" s="393">
        <v>208.07111111111115</v>
      </c>
      <c r="Y17" s="393">
        <v>158.00399999999999</v>
      </c>
      <c r="Z17" s="393">
        <v>249.64183125000002</v>
      </c>
      <c r="AA17" s="393">
        <v>64.871111111111119</v>
      </c>
      <c r="AB17" s="393">
        <v>86.695754444444461</v>
      </c>
      <c r="AC17" s="393">
        <v>52.017777777777788</v>
      </c>
      <c r="AD17" s="393">
        <v>52.017777777777788</v>
      </c>
      <c r="AE17" s="393">
        <v>33.693333333333335</v>
      </c>
      <c r="AF17" s="393">
        <v>56.351508888888894</v>
      </c>
      <c r="AG17" s="393">
        <v>57.85259122222223</v>
      </c>
      <c r="AH17" s="393">
        <v>36.353333333333332</v>
      </c>
      <c r="AI17" s="393">
        <v>51.746310000000001</v>
      </c>
      <c r="AJ17" s="393">
        <v>49.87426111111111</v>
      </c>
      <c r="AK17" s="393">
        <v>45.22</v>
      </c>
      <c r="AL17" s="393">
        <v>67.331249999999997</v>
      </c>
      <c r="AM17" s="393">
        <v>79.485972222222216</v>
      </c>
      <c r="AN17" s="393">
        <v>74.169666666666686</v>
      </c>
      <c r="AO17" s="393">
        <v>62.06666666666667</v>
      </c>
      <c r="AP17" s="393">
        <v>68.273333333333341</v>
      </c>
      <c r="AQ17" s="393">
        <v>55.86</v>
      </c>
      <c r="AR17" s="393">
        <v>45.22</v>
      </c>
      <c r="AS17" s="393">
        <v>58.52</v>
      </c>
      <c r="AT17" s="393">
        <v>39.500999999999998</v>
      </c>
      <c r="AU17" s="393">
        <v>63.401100000000007</v>
      </c>
    </row>
    <row r="18" spans="1:47" ht="20.100000000000001" customHeight="1">
      <c r="A18" s="392">
        <v>19</v>
      </c>
      <c r="B18" s="394">
        <v>1.33</v>
      </c>
      <c r="C18" s="394">
        <v>1.33</v>
      </c>
      <c r="D18" s="394">
        <v>1</v>
      </c>
      <c r="E18" s="394">
        <v>1</v>
      </c>
      <c r="F18" s="393">
        <v>281.46180628272253</v>
      </c>
      <c r="G18" s="393">
        <v>336.93122750000003</v>
      </c>
      <c r="H18" s="393">
        <v>202.16000000000003</v>
      </c>
      <c r="I18" s="393">
        <v>202.16000000000003</v>
      </c>
      <c r="J18" s="393">
        <v>138.98500000000001</v>
      </c>
      <c r="K18" s="393">
        <v>220.34933863250001</v>
      </c>
      <c r="L18" s="393">
        <v>250.774293</v>
      </c>
      <c r="M18" s="393">
        <v>142.40676470588241</v>
      </c>
      <c r="N18" s="393">
        <v>220.34933863250001</v>
      </c>
      <c r="O18" s="393">
        <v>200.31758057500002</v>
      </c>
      <c r="P18" s="393">
        <v>182.07</v>
      </c>
      <c r="Q18" s="393">
        <v>270.04140625000002</v>
      </c>
      <c r="R18" s="393">
        <v>324.04968750000006</v>
      </c>
      <c r="S18" s="393">
        <v>314.91075000000001</v>
      </c>
      <c r="T18" s="393">
        <v>272.64999999999998</v>
      </c>
      <c r="U18" s="393">
        <v>299.91500000000002</v>
      </c>
      <c r="V18" s="393">
        <v>245.38500000000002</v>
      </c>
      <c r="W18" s="393">
        <v>171.95500000000001</v>
      </c>
      <c r="X18" s="393">
        <v>222.53000000000003</v>
      </c>
      <c r="Y18" s="393">
        <v>171.17099999999999</v>
      </c>
      <c r="Z18" s="393">
        <v>267.48828750000001</v>
      </c>
      <c r="AA18" s="393">
        <v>65.58</v>
      </c>
      <c r="AB18" s="393">
        <v>89.599440000000001</v>
      </c>
      <c r="AC18" s="393">
        <v>53.76</v>
      </c>
      <c r="AD18" s="393">
        <v>53.76</v>
      </c>
      <c r="AE18" s="393">
        <v>34.300000000000004</v>
      </c>
      <c r="AF18" s="393">
        <v>58.00564</v>
      </c>
      <c r="AG18" s="393">
        <v>59.707718000000007</v>
      </c>
      <c r="AH18" s="393">
        <v>36.82</v>
      </c>
      <c r="AI18" s="393">
        <v>52.102820000000008</v>
      </c>
      <c r="AJ18" s="393">
        <v>50.749300000000005</v>
      </c>
      <c r="AK18" s="393">
        <v>46.620000000000005</v>
      </c>
      <c r="AL18" s="393">
        <v>68.6875</v>
      </c>
      <c r="AM18" s="393">
        <v>80.937500000000014</v>
      </c>
      <c r="AN18" s="393">
        <v>76.293000000000006</v>
      </c>
      <c r="AO18" s="393">
        <v>63.000000000000007</v>
      </c>
      <c r="AP18" s="393">
        <v>69.300000000000011</v>
      </c>
      <c r="AQ18" s="393">
        <v>56.70000000000001</v>
      </c>
      <c r="AR18" s="393">
        <v>47.6</v>
      </c>
      <c r="AS18" s="393">
        <v>61.599999999999994</v>
      </c>
      <c r="AT18" s="393">
        <v>40.194000000000003</v>
      </c>
      <c r="AU18" s="393">
        <v>63.877800000000001</v>
      </c>
    </row>
    <row r="19" spans="1:47" ht="20.100000000000001" customHeight="1">
      <c r="A19" s="392">
        <v>20</v>
      </c>
      <c r="B19" s="394">
        <v>1.33</v>
      </c>
      <c r="C19" s="394">
        <v>1.33</v>
      </c>
      <c r="D19" s="394">
        <v>1</v>
      </c>
      <c r="E19" s="394">
        <v>1</v>
      </c>
      <c r="F19" s="393">
        <v>301.0330932784637</v>
      </c>
      <c r="G19" s="393">
        <v>354.66444999999999</v>
      </c>
      <c r="H19" s="393">
        <v>212.8</v>
      </c>
      <c r="I19" s="393">
        <v>212.8</v>
      </c>
      <c r="J19" s="393">
        <v>146.30000000000001</v>
      </c>
      <c r="K19" s="393">
        <v>234.81221120087503</v>
      </c>
      <c r="L19" s="393">
        <v>269.42754300000001</v>
      </c>
      <c r="M19" s="393">
        <v>153.34117647058827</v>
      </c>
      <c r="N19" s="393">
        <v>234.81221120087503</v>
      </c>
      <c r="O19" s="393">
        <v>213.46564654625001</v>
      </c>
      <c r="P19" s="393">
        <v>193.91400000000002</v>
      </c>
      <c r="Q19" s="393">
        <v>288.08527343750001</v>
      </c>
      <c r="R19" s="393">
        <v>345.70232812500001</v>
      </c>
      <c r="S19" s="393">
        <v>337.95300000000003</v>
      </c>
      <c r="T19" s="393">
        <v>292.59999999999997</v>
      </c>
      <c r="U19" s="393">
        <v>321.86</v>
      </c>
      <c r="V19" s="393">
        <v>263.34000000000003</v>
      </c>
      <c r="W19" s="393">
        <v>184.27150000000003</v>
      </c>
      <c r="X19" s="393">
        <v>238.46900000000002</v>
      </c>
      <c r="Y19" s="393">
        <v>184.33799999999999</v>
      </c>
      <c r="Z19" s="393">
        <v>285.36155812499999</v>
      </c>
      <c r="AA19" s="393">
        <v>66.25</v>
      </c>
      <c r="AB19" s="393">
        <v>92.212756999999996</v>
      </c>
      <c r="AC19" s="393">
        <v>55.328000000000003</v>
      </c>
      <c r="AD19" s="393">
        <v>55.328000000000003</v>
      </c>
      <c r="AE19" s="393">
        <v>34.846000000000004</v>
      </c>
      <c r="AF19" s="393">
        <v>59.494357999999998</v>
      </c>
      <c r="AG19" s="393">
        <v>61.377332100000004</v>
      </c>
      <c r="AH19" s="393">
        <v>37.24</v>
      </c>
      <c r="AI19" s="393">
        <v>52.423679</v>
      </c>
      <c r="AJ19" s="393">
        <v>51.536834999999996</v>
      </c>
      <c r="AK19" s="393">
        <v>47.88</v>
      </c>
      <c r="AL19" s="393">
        <v>69.908124999999998</v>
      </c>
      <c r="AM19" s="393">
        <v>82.243875000000003</v>
      </c>
      <c r="AN19" s="393">
        <v>78.204000000000008</v>
      </c>
      <c r="AO19" s="393">
        <v>63.84</v>
      </c>
      <c r="AP19" s="393">
        <v>70.224000000000004</v>
      </c>
      <c r="AQ19" s="393">
        <v>57.45600000000001</v>
      </c>
      <c r="AR19" s="393">
        <v>49.742000000000012</v>
      </c>
      <c r="AS19" s="393">
        <v>64.372000000000014</v>
      </c>
      <c r="AT19" s="393">
        <v>40.817700000000002</v>
      </c>
      <c r="AU19" s="393">
        <v>64.306830000000005</v>
      </c>
    </row>
    <row r="20" spans="1:47" ht="20.100000000000001" customHeight="1">
      <c r="A20" s="392">
        <v>21</v>
      </c>
      <c r="B20" s="394">
        <v>1.33</v>
      </c>
      <c r="C20" s="394">
        <v>1.33</v>
      </c>
      <c r="D20" s="394">
        <v>1</v>
      </c>
      <c r="E20" s="394">
        <v>1</v>
      </c>
      <c r="F20" s="393">
        <v>320.7810356915233</v>
      </c>
      <c r="G20" s="393">
        <v>372.3976725</v>
      </c>
      <c r="H20" s="393">
        <v>223.44</v>
      </c>
      <c r="I20" s="393">
        <v>223.44</v>
      </c>
      <c r="J20" s="393">
        <v>153.61500000000001</v>
      </c>
      <c r="K20" s="393">
        <v>249.29100066750001</v>
      </c>
      <c r="L20" s="393">
        <v>288.08079300000009</v>
      </c>
      <c r="M20" s="393">
        <v>164.31088235294121</v>
      </c>
      <c r="N20" s="393">
        <v>249.29100066750001</v>
      </c>
      <c r="O20" s="393">
        <v>227.29179260666669</v>
      </c>
      <c r="P20" s="393">
        <v>205.77</v>
      </c>
      <c r="Q20" s="393">
        <v>306.15234375000006</v>
      </c>
      <c r="R20" s="393">
        <v>367.38281250000006</v>
      </c>
      <c r="S20" s="393">
        <v>360.99525000000006</v>
      </c>
      <c r="T20" s="393">
        <v>312.55</v>
      </c>
      <c r="U20" s="393">
        <v>343.80500000000001</v>
      </c>
      <c r="V20" s="393">
        <v>281.29499999999996</v>
      </c>
      <c r="W20" s="393">
        <v>201.06750000000002</v>
      </c>
      <c r="X20" s="393">
        <v>260.20499999999998</v>
      </c>
      <c r="Y20" s="393">
        <v>197.50500000000002</v>
      </c>
      <c r="Z20" s="393">
        <v>303.25781250000006</v>
      </c>
      <c r="AA20" s="393">
        <v>66.88666666666667</v>
      </c>
      <c r="AB20" s="393">
        <v>94.577186666666663</v>
      </c>
      <c r="AC20" s="393">
        <v>56.74666666666667</v>
      </c>
      <c r="AD20" s="393">
        <v>56.74666666666667</v>
      </c>
      <c r="AE20" s="393">
        <v>35.339999999999996</v>
      </c>
      <c r="AF20" s="393">
        <v>60.84129333333334</v>
      </c>
      <c r="AG20" s="393">
        <v>62.887935333333346</v>
      </c>
      <c r="AH20" s="393">
        <v>37.619999999999997</v>
      </c>
      <c r="AI20" s="393">
        <v>52.713979999999999</v>
      </c>
      <c r="AJ20" s="393">
        <v>52.249366666666667</v>
      </c>
      <c r="AK20" s="393">
        <v>49.02000000000001</v>
      </c>
      <c r="AL20" s="393">
        <v>71.012500000000003</v>
      </c>
      <c r="AM20" s="393">
        <v>84.344166666666666</v>
      </c>
      <c r="AN20" s="393">
        <v>80.997000000000014</v>
      </c>
      <c r="AO20" s="393">
        <v>65.36</v>
      </c>
      <c r="AP20" s="393">
        <v>71.06</v>
      </c>
      <c r="AQ20" s="393">
        <v>58.266666666666673</v>
      </c>
      <c r="AR20" s="393">
        <v>51.680000000000007</v>
      </c>
      <c r="AS20" s="393">
        <v>66.88</v>
      </c>
      <c r="AT20" s="393">
        <v>41.381999999999998</v>
      </c>
      <c r="AU20" s="393">
        <v>64.694999999999993</v>
      </c>
    </row>
    <row r="21" spans="1:47" ht="20.100000000000001" customHeight="1">
      <c r="A21" s="392">
        <v>22</v>
      </c>
      <c r="B21" s="394">
        <v>1.33</v>
      </c>
      <c r="C21" s="394">
        <v>1.33</v>
      </c>
      <c r="D21" s="394">
        <v>1</v>
      </c>
      <c r="E21" s="394">
        <v>1</v>
      </c>
      <c r="F21" s="393">
        <v>340.70336094147899</v>
      </c>
      <c r="G21" s="393">
        <v>390.13089500000001</v>
      </c>
      <c r="H21" s="393">
        <v>234.08</v>
      </c>
      <c r="I21" s="393">
        <v>234.08</v>
      </c>
      <c r="J21" s="393">
        <v>160.93</v>
      </c>
      <c r="K21" s="393">
        <v>266.07158603083332</v>
      </c>
      <c r="L21" s="393">
        <v>306.73404300000004</v>
      </c>
      <c r="M21" s="393">
        <v>175.31106951871664</v>
      </c>
      <c r="N21" s="393">
        <v>263.78353654624999</v>
      </c>
      <c r="O21" s="393">
        <v>243.91279748818181</v>
      </c>
      <c r="P21" s="393">
        <v>217.63636363636363</v>
      </c>
      <c r="Q21" s="393">
        <v>325.26468394886371</v>
      </c>
      <c r="R21" s="393">
        <v>389.08734375000012</v>
      </c>
      <c r="S21" s="393">
        <v>384.03750000000008</v>
      </c>
      <c r="T21" s="393">
        <v>332.5</v>
      </c>
      <c r="U21" s="393">
        <v>365.75</v>
      </c>
      <c r="V21" s="393">
        <v>299.25</v>
      </c>
      <c r="W21" s="393">
        <v>217.87818181818182</v>
      </c>
      <c r="X21" s="393">
        <v>281.96000000000004</v>
      </c>
      <c r="Y21" s="393">
        <v>210.67200000000003</v>
      </c>
      <c r="Z21" s="393">
        <v>321.17391647727271</v>
      </c>
      <c r="AA21" s="393">
        <v>67.49454545454546</v>
      </c>
      <c r="AB21" s="393">
        <v>96.726668181818184</v>
      </c>
      <c r="AC21" s="393">
        <v>58.036363636363646</v>
      </c>
      <c r="AD21" s="393">
        <v>58.036363636363646</v>
      </c>
      <c r="AE21" s="393">
        <v>35.789090909090909</v>
      </c>
      <c r="AF21" s="393">
        <v>62.065779999999997</v>
      </c>
      <c r="AG21" s="393">
        <v>64.261211000000003</v>
      </c>
      <c r="AH21" s="393">
        <v>37.965454545454548</v>
      </c>
      <c r="AI21" s="393">
        <v>52.977890000000002</v>
      </c>
      <c r="AJ21" s="393">
        <v>52.89712272727273</v>
      </c>
      <c r="AK21" s="393">
        <v>50.056363636363642</v>
      </c>
      <c r="AL21" s="393">
        <v>72.016477272727272</v>
      </c>
      <c r="AM21" s="393">
        <v>86.253522727272724</v>
      </c>
      <c r="AN21" s="393">
        <v>83.53609090909093</v>
      </c>
      <c r="AO21" s="393">
        <v>66.741818181818189</v>
      </c>
      <c r="AP21" s="393">
        <v>71.820000000000007</v>
      </c>
      <c r="AQ21" s="393">
        <v>60.81727272727273</v>
      </c>
      <c r="AR21" s="393">
        <v>53.441818181818192</v>
      </c>
      <c r="AS21" s="393">
        <v>69.16</v>
      </c>
      <c r="AT21" s="393">
        <v>41.894999999999996</v>
      </c>
      <c r="AU21" s="393">
        <v>65.047881818181821</v>
      </c>
    </row>
    <row r="22" spans="1:47" ht="20.100000000000001" customHeight="1">
      <c r="A22" s="392">
        <v>23</v>
      </c>
      <c r="B22" s="394">
        <v>1.33</v>
      </c>
      <c r="C22" s="394">
        <v>1.33</v>
      </c>
      <c r="D22" s="394">
        <v>1</v>
      </c>
      <c r="E22" s="394">
        <v>1</v>
      </c>
      <c r="F22" s="393">
        <v>360.79819170228046</v>
      </c>
      <c r="G22" s="393">
        <v>407.86411749999996</v>
      </c>
      <c r="H22" s="393">
        <v>244.72000000000003</v>
      </c>
      <c r="I22" s="393">
        <v>244.72000000000003</v>
      </c>
      <c r="J22" s="393">
        <v>168.245</v>
      </c>
      <c r="K22" s="393">
        <v>287.79159489905794</v>
      </c>
      <c r="L22" s="393">
        <v>325.38729300000006</v>
      </c>
      <c r="M22" s="393">
        <v>186.33776214833762</v>
      </c>
      <c r="N22" s="393">
        <v>278.28802582684784</v>
      </c>
      <c r="O22" s="393">
        <v>260.53414977130439</v>
      </c>
      <c r="P22" s="393">
        <v>229.51173913043479</v>
      </c>
      <c r="Q22" s="393">
        <v>348.52899116847829</v>
      </c>
      <c r="R22" s="393">
        <v>410.825479678639</v>
      </c>
      <c r="S22" s="393">
        <v>408.3177924178155</v>
      </c>
      <c r="T22" s="393">
        <v>352.45000000000005</v>
      </c>
      <c r="U22" s="393">
        <v>387.69499999999999</v>
      </c>
      <c r="V22" s="393">
        <v>317.20500000000004</v>
      </c>
      <c r="W22" s="393">
        <v>234.7016304347826</v>
      </c>
      <c r="X22" s="393">
        <v>303.73152173913047</v>
      </c>
      <c r="Y22" s="393">
        <v>223.839</v>
      </c>
      <c r="Z22" s="393">
        <v>339.10728097826097</v>
      </c>
      <c r="AA22" s="393">
        <v>68.077391304347827</v>
      </c>
      <c r="AB22" s="393">
        <v>98.689238260869558</v>
      </c>
      <c r="AC22" s="393">
        <v>59.213913043478264</v>
      </c>
      <c r="AD22" s="393">
        <v>59.213913043478264</v>
      </c>
      <c r="AE22" s="393">
        <v>36.19913043478261</v>
      </c>
      <c r="AF22" s="393">
        <v>63.183789565217396</v>
      </c>
      <c r="AG22" s="393">
        <v>65.51507139130436</v>
      </c>
      <c r="AH22" s="393">
        <v>38.280869565217394</v>
      </c>
      <c r="AI22" s="393">
        <v>53.21885130434783</v>
      </c>
      <c r="AJ22" s="393">
        <v>53.48855217391305</v>
      </c>
      <c r="AK22" s="393">
        <v>51.002608695652178</v>
      </c>
      <c r="AL22" s="393">
        <v>73.786086956521743</v>
      </c>
      <c r="AM22" s="393">
        <v>87.996847826086963</v>
      </c>
      <c r="AN22" s="393">
        <v>85.854391304347828</v>
      </c>
      <c r="AO22" s="393">
        <v>68.003478260869571</v>
      </c>
      <c r="AP22" s="393">
        <v>72.513913043478269</v>
      </c>
      <c r="AQ22" s="393">
        <v>63.146086956521742</v>
      </c>
      <c r="AR22" s="393">
        <v>55.050434782608697</v>
      </c>
      <c r="AS22" s="393">
        <v>71.241739130434794</v>
      </c>
      <c r="AT22" s="393">
        <v>42.363391304347829</v>
      </c>
      <c r="AU22" s="393">
        <v>65.370078260869576</v>
      </c>
    </row>
    <row r="23" spans="1:47" ht="20.100000000000001" customHeight="1">
      <c r="A23" s="392">
        <v>24</v>
      </c>
      <c r="B23" s="394">
        <v>1.33</v>
      </c>
      <c r="C23" s="394">
        <v>1.33</v>
      </c>
      <c r="D23" s="394">
        <v>1</v>
      </c>
      <c r="E23" s="394">
        <v>1</v>
      </c>
      <c r="F23" s="393">
        <v>381.06396355711331</v>
      </c>
      <c r="G23" s="393">
        <v>427.07510854166668</v>
      </c>
      <c r="H23" s="393">
        <v>256.24666666666673</v>
      </c>
      <c r="I23" s="393">
        <v>256.24666666666673</v>
      </c>
      <c r="J23" s="393">
        <v>177.4963235294118</v>
      </c>
      <c r="K23" s="393">
        <v>309.53035302826385</v>
      </c>
      <c r="L23" s="393">
        <v>344.04054300000001</v>
      </c>
      <c r="M23" s="393">
        <v>197.38764705882357</v>
      </c>
      <c r="N23" s="393">
        <v>292.80297433406253</v>
      </c>
      <c r="O23" s="393">
        <v>277.15580603083333</v>
      </c>
      <c r="P23" s="393">
        <v>244.72000000000008</v>
      </c>
      <c r="Q23" s="393">
        <v>371.79418945312506</v>
      </c>
      <c r="R23" s="393">
        <v>437.59082427536237</v>
      </c>
      <c r="S23" s="393">
        <v>436.66170731707325</v>
      </c>
      <c r="T23" s="393">
        <v>372.40000000000003</v>
      </c>
      <c r="U23" s="393">
        <v>409.64000000000004</v>
      </c>
      <c r="V23" s="393">
        <v>335.16</v>
      </c>
      <c r="W23" s="393">
        <v>251.53625000000002</v>
      </c>
      <c r="X23" s="393">
        <v>325.51750000000004</v>
      </c>
      <c r="Y23" s="393">
        <v>237.006</v>
      </c>
      <c r="Z23" s="393">
        <v>357.05574843750003</v>
      </c>
      <c r="AA23" s="393">
        <v>68.63833333333335</v>
      </c>
      <c r="AB23" s="393">
        <v>100.48826083333333</v>
      </c>
      <c r="AC23" s="393">
        <v>60.293333333333337</v>
      </c>
      <c r="AD23" s="393">
        <v>60.293333333333337</v>
      </c>
      <c r="AE23" s="393">
        <v>36.575000000000003</v>
      </c>
      <c r="AF23" s="393">
        <v>64.208631666666676</v>
      </c>
      <c r="AG23" s="393">
        <v>66.664443416666671</v>
      </c>
      <c r="AH23" s="393">
        <v>38.57</v>
      </c>
      <c r="AI23" s="393">
        <v>53.439732500000005</v>
      </c>
      <c r="AJ23" s="393">
        <v>54.03069583333334</v>
      </c>
      <c r="AK23" s="393">
        <v>51.870000000000005</v>
      </c>
      <c r="AL23" s="393">
        <v>75.588333333333338</v>
      </c>
      <c r="AM23" s="393">
        <v>89.594895833333354</v>
      </c>
      <c r="AN23" s="393">
        <v>87.979500000000016</v>
      </c>
      <c r="AO23" s="393">
        <v>69.16</v>
      </c>
      <c r="AP23" s="393">
        <v>74.036666666666676</v>
      </c>
      <c r="AQ23" s="393">
        <v>65.280833333333334</v>
      </c>
      <c r="AR23" s="393">
        <v>56.525000000000006</v>
      </c>
      <c r="AS23" s="393">
        <v>73.150000000000006</v>
      </c>
      <c r="AT23" s="393">
        <v>42.792749999999998</v>
      </c>
      <c r="AU23" s="393">
        <v>65.665425000000013</v>
      </c>
    </row>
    <row r="24" spans="1:47" ht="20.100000000000001" customHeight="1">
      <c r="A24" s="392">
        <v>25</v>
      </c>
      <c r="B24" s="394">
        <v>1.33</v>
      </c>
      <c r="C24" s="394">
        <v>1.33</v>
      </c>
      <c r="D24" s="394">
        <v>1</v>
      </c>
      <c r="E24" s="394">
        <v>1</v>
      </c>
      <c r="F24" s="393">
        <v>401.49936241610743</v>
      </c>
      <c r="G24" s="393">
        <v>459.64512720000005</v>
      </c>
      <c r="H24" s="393">
        <v>275.78879999999998</v>
      </c>
      <c r="I24" s="393">
        <v>275.78879999999998</v>
      </c>
      <c r="J24" s="393">
        <v>188.40467058823529</v>
      </c>
      <c r="K24" s="393">
        <v>331.2856105071333</v>
      </c>
      <c r="L24" s="393">
        <v>362.69379300000008</v>
      </c>
      <c r="M24" s="393">
        <v>208.45794117647065</v>
      </c>
      <c r="N24" s="393">
        <v>307.32712696070001</v>
      </c>
      <c r="O24" s="393">
        <v>293.77772978960002</v>
      </c>
      <c r="P24" s="393">
        <v>262.4622</v>
      </c>
      <c r="Q24" s="393">
        <v>395.06017187499998</v>
      </c>
      <c r="R24" s="393">
        <v>464.35624130434786</v>
      </c>
      <c r="S24" s="393">
        <v>465.02836902439032</v>
      </c>
      <c r="T24" s="393">
        <v>392.35</v>
      </c>
      <c r="U24" s="393">
        <v>431.58500000000004</v>
      </c>
      <c r="V24" s="393">
        <v>353.11500000000001</v>
      </c>
      <c r="W24" s="393">
        <v>271.32000000000005</v>
      </c>
      <c r="X24" s="393">
        <v>351.12</v>
      </c>
      <c r="Y24" s="393">
        <v>250.17300000000003</v>
      </c>
      <c r="Z24" s="393">
        <v>375.01750650000008</v>
      </c>
      <c r="AA24" s="393">
        <v>69.2864</v>
      </c>
      <c r="AB24" s="393">
        <v>102.14336160000001</v>
      </c>
      <c r="AC24" s="393">
        <v>61.2864</v>
      </c>
      <c r="AD24" s="393">
        <v>61.2864</v>
      </c>
      <c r="AE24" s="393">
        <v>36.9208</v>
      </c>
      <c r="AF24" s="393">
        <v>65.15148640000001</v>
      </c>
      <c r="AG24" s="393">
        <v>67.721865679999993</v>
      </c>
      <c r="AH24" s="393">
        <v>38.835999999999999</v>
      </c>
      <c r="AI24" s="393">
        <v>53.642943199999998</v>
      </c>
      <c r="AJ24" s="393">
        <v>54.529468000000001</v>
      </c>
      <c r="AK24" s="393">
        <v>52.667999999999992</v>
      </c>
      <c r="AL24" s="393">
        <v>77.246400000000008</v>
      </c>
      <c r="AM24" s="393">
        <v>91.065100000000001</v>
      </c>
      <c r="AN24" s="393">
        <v>89.934600000000017</v>
      </c>
      <c r="AO24" s="393">
        <v>70.224000000000004</v>
      </c>
      <c r="AP24" s="393">
        <v>75.437600000000003</v>
      </c>
      <c r="AQ24" s="393">
        <v>67.244800000000012</v>
      </c>
      <c r="AR24" s="393">
        <v>57.881600000000006</v>
      </c>
      <c r="AS24" s="393">
        <v>74.905600000000007</v>
      </c>
      <c r="AT24" s="393">
        <v>43.187759999999997</v>
      </c>
      <c r="AU24" s="393">
        <v>65.937143999999989</v>
      </c>
    </row>
    <row r="25" spans="1:47" ht="20.100000000000001" customHeight="1">
      <c r="A25" s="392">
        <v>26</v>
      </c>
      <c r="B25" s="394">
        <v>1.33</v>
      </c>
      <c r="C25" s="394">
        <v>1.33</v>
      </c>
      <c r="D25" s="394">
        <v>1</v>
      </c>
      <c r="E25" s="394">
        <v>1</v>
      </c>
      <c r="F25" s="393">
        <v>422.10327637612323</v>
      </c>
      <c r="G25" s="393">
        <v>492.43794788461531</v>
      </c>
      <c r="H25" s="393">
        <v>295.4646153846154</v>
      </c>
      <c r="I25" s="393">
        <v>295.4646153846154</v>
      </c>
      <c r="J25" s="393">
        <v>199.34352941176471</v>
      </c>
      <c r="K25" s="393">
        <v>353.0554635645513</v>
      </c>
      <c r="L25" s="393">
        <v>384.5355381165428</v>
      </c>
      <c r="M25" s="393">
        <v>219.54628959276019</v>
      </c>
      <c r="N25" s="393">
        <v>321.85942169298079</v>
      </c>
      <c r="O25" s="393">
        <v>310.39989018230767</v>
      </c>
      <c r="P25" s="393">
        <v>280.22076923076929</v>
      </c>
      <c r="Q25" s="393">
        <v>418.32684795673072</v>
      </c>
      <c r="R25" s="393">
        <v>491.12172240802687</v>
      </c>
      <c r="S25" s="393">
        <v>493.41515290806763</v>
      </c>
      <c r="T25" s="393">
        <v>412.3</v>
      </c>
      <c r="U25" s="393">
        <v>453.53000000000003</v>
      </c>
      <c r="V25" s="393">
        <v>371.07</v>
      </c>
      <c r="W25" s="393">
        <v>293.06038461538463</v>
      </c>
      <c r="X25" s="393">
        <v>379.25461538461548</v>
      </c>
      <c r="Y25" s="393">
        <v>263.33999999999997</v>
      </c>
      <c r="Z25" s="393">
        <v>392.99102163461544</v>
      </c>
      <c r="AA25" s="393">
        <v>70.523076923076928</v>
      </c>
      <c r="AB25" s="393">
        <v>103.67114692307693</v>
      </c>
      <c r="AC25" s="393">
        <v>62.203076923076935</v>
      </c>
      <c r="AD25" s="393">
        <v>62.203076923076935</v>
      </c>
      <c r="AE25" s="393">
        <v>37.24</v>
      </c>
      <c r="AF25" s="393">
        <v>66.021813846153847</v>
      </c>
      <c r="AG25" s="393">
        <v>68.69794776923078</v>
      </c>
      <c r="AH25" s="393">
        <v>39.081538461538464</v>
      </c>
      <c r="AI25" s="393">
        <v>53.830522307692306</v>
      </c>
      <c r="AJ25" s="393">
        <v>54.989873076923075</v>
      </c>
      <c r="AK25" s="393">
        <v>53.40461538461539</v>
      </c>
      <c r="AL25" s="393">
        <v>78.776923076923069</v>
      </c>
      <c r="AM25" s="393">
        <v>92.422211538461539</v>
      </c>
      <c r="AN25" s="393">
        <v>91.73930769230769</v>
      </c>
      <c r="AO25" s="393">
        <v>71.206153846153853</v>
      </c>
      <c r="AP25" s="393">
        <v>76.730769230769241</v>
      </c>
      <c r="AQ25" s="393">
        <v>69.057692307692307</v>
      </c>
      <c r="AR25" s="393">
        <v>59.133846153846157</v>
      </c>
      <c r="AS25" s="393">
        <v>76.526153846153861</v>
      </c>
      <c r="AT25" s="393">
        <v>43.552384615384618</v>
      </c>
      <c r="AU25" s="393">
        <v>66.187961538461536</v>
      </c>
    </row>
    <row r="26" spans="1:47" ht="20.100000000000001" customHeight="1">
      <c r="A26" s="392">
        <v>27</v>
      </c>
      <c r="B26" s="394">
        <v>1.33</v>
      </c>
      <c r="C26" s="394">
        <v>1.33</v>
      </c>
      <c r="D26" s="394">
        <v>1</v>
      </c>
      <c r="E26" s="394">
        <v>1</v>
      </c>
      <c r="F26" s="393">
        <v>442.87475827837432</v>
      </c>
      <c r="G26" s="393">
        <v>525.42881481481493</v>
      </c>
      <c r="H26" s="393">
        <v>315.2592592592593</v>
      </c>
      <c r="I26" s="393">
        <v>315.2592592592593</v>
      </c>
      <c r="J26" s="393">
        <v>210.30950980392157</v>
      </c>
      <c r="K26" s="393">
        <v>374.83829046956788</v>
      </c>
      <c r="L26" s="393">
        <v>407.57810018630045</v>
      </c>
      <c r="M26" s="393">
        <v>230.65068627450984</v>
      </c>
      <c r="N26" s="393">
        <v>336.39895385250003</v>
      </c>
      <c r="O26" s="393">
        <v>327.02226091629637</v>
      </c>
      <c r="P26" s="393">
        <v>297.99388888888888</v>
      </c>
      <c r="Q26" s="393">
        <v>441.59414062499997</v>
      </c>
      <c r="R26" s="393">
        <v>517.88726046698878</v>
      </c>
      <c r="S26" s="393">
        <v>521.81982317073175</v>
      </c>
      <c r="T26" s="393">
        <v>432.24999999999994</v>
      </c>
      <c r="U26" s="393">
        <v>475.47500000000002</v>
      </c>
      <c r="V26" s="393">
        <v>389.02500000000003</v>
      </c>
      <c r="W26" s="393">
        <v>314.86518518518523</v>
      </c>
      <c r="X26" s="393">
        <v>407.47259259259255</v>
      </c>
      <c r="Y26" s="393">
        <v>276.50700000000001</v>
      </c>
      <c r="Z26" s="393">
        <v>410.9749875</v>
      </c>
      <c r="AA26" s="393">
        <v>71.691851851851851</v>
      </c>
      <c r="AB26" s="393">
        <v>105.08576296296296</v>
      </c>
      <c r="AC26" s="393">
        <v>63.05185185185185</v>
      </c>
      <c r="AD26" s="393">
        <v>63.05185185185185</v>
      </c>
      <c r="AE26" s="393">
        <v>37.535555555555554</v>
      </c>
      <c r="AF26" s="393">
        <v>66.827672592592592</v>
      </c>
      <c r="AG26" s="393">
        <v>69.601727481481504</v>
      </c>
      <c r="AH26" s="393">
        <v>39.308888888888895</v>
      </c>
      <c r="AI26" s="393">
        <v>55.087910370370366</v>
      </c>
      <c r="AJ26" s="393">
        <v>55.416174074074078</v>
      </c>
      <c r="AK26" s="393">
        <v>54.086666666666673</v>
      </c>
      <c r="AL26" s="393">
        <v>80.194074074074067</v>
      </c>
      <c r="AM26" s="393">
        <v>93.678796296296312</v>
      </c>
      <c r="AN26" s="393">
        <v>93.410333333333355</v>
      </c>
      <c r="AO26" s="393">
        <v>72.115555555555559</v>
      </c>
      <c r="AP26" s="393">
        <v>77.928148148148153</v>
      </c>
      <c r="AQ26" s="393">
        <v>70.736296296296302</v>
      </c>
      <c r="AR26" s="393">
        <v>60.293333333333329</v>
      </c>
      <c r="AS26" s="393">
        <v>78.026666666666671</v>
      </c>
      <c r="AT26" s="393">
        <v>43.89</v>
      </c>
      <c r="AU26" s="393">
        <v>66.590144444444448</v>
      </c>
    </row>
    <row r="27" spans="1:47" ht="20.100000000000001" customHeight="1">
      <c r="A27" s="392">
        <v>28</v>
      </c>
      <c r="B27" s="394">
        <v>1.33</v>
      </c>
      <c r="C27" s="394">
        <v>1.33</v>
      </c>
      <c r="D27" s="394">
        <v>1</v>
      </c>
      <c r="E27" s="394">
        <v>1</v>
      </c>
      <c r="F27" s="393">
        <v>463.81299628942492</v>
      </c>
      <c r="G27" s="393">
        <v>558.59650875000011</v>
      </c>
      <c r="H27" s="393">
        <v>335.16</v>
      </c>
      <c r="I27" s="393">
        <v>335.16</v>
      </c>
      <c r="J27" s="393">
        <v>221.2997058823529</v>
      </c>
      <c r="K27" s="393">
        <v>396.63270116708333</v>
      </c>
      <c r="L27" s="393">
        <v>430.63726496536111</v>
      </c>
      <c r="M27" s="393">
        <v>241.76941176470586</v>
      </c>
      <c r="N27" s="393">
        <v>350.94494800062495</v>
      </c>
      <c r="O27" s="393">
        <v>343.64481945500006</v>
      </c>
      <c r="P27" s="393">
        <v>315.78000000000009</v>
      </c>
      <c r="Q27" s="393">
        <v>464.86198381696431</v>
      </c>
      <c r="R27" s="393">
        <v>544.65284937888202</v>
      </c>
      <c r="S27" s="393">
        <v>550.62</v>
      </c>
      <c r="T27" s="393">
        <v>452.19999999999993</v>
      </c>
      <c r="U27" s="393">
        <v>497.42</v>
      </c>
      <c r="V27" s="393">
        <v>406.98</v>
      </c>
      <c r="W27" s="393">
        <v>336.72750000000002</v>
      </c>
      <c r="X27" s="393">
        <v>435.76500000000004</v>
      </c>
      <c r="Y27" s="393">
        <v>289.67399999999998</v>
      </c>
      <c r="Z27" s="393">
        <v>428.96828437499994</v>
      </c>
      <c r="AA27" s="393">
        <v>72.800000000000011</v>
      </c>
      <c r="AB27" s="393">
        <v>106.39933500000001</v>
      </c>
      <c r="AC27" s="393">
        <v>63.84</v>
      </c>
      <c r="AD27" s="393">
        <v>63.84</v>
      </c>
      <c r="AE27" s="393">
        <v>37.81</v>
      </c>
      <c r="AF27" s="393">
        <v>67.575969999999998</v>
      </c>
      <c r="AG27" s="393">
        <v>70.440951500000025</v>
      </c>
      <c r="AH27" s="393">
        <v>39.520000000000003</v>
      </c>
      <c r="AI27" s="393">
        <v>56.255484999999993</v>
      </c>
      <c r="AJ27" s="393">
        <v>55.812024999999998</v>
      </c>
      <c r="AK27" s="393">
        <v>54.72</v>
      </c>
      <c r="AL27" s="393">
        <v>81.510000000000005</v>
      </c>
      <c r="AM27" s="393">
        <v>94.845624999999998</v>
      </c>
      <c r="AN27" s="393">
        <v>94.962000000000018</v>
      </c>
      <c r="AO27" s="393">
        <v>72.960000000000008</v>
      </c>
      <c r="AP27" s="393">
        <v>79.040000000000006</v>
      </c>
      <c r="AQ27" s="393">
        <v>72.295000000000016</v>
      </c>
      <c r="AR27" s="393">
        <v>61.37</v>
      </c>
      <c r="AS27" s="393">
        <v>79.42</v>
      </c>
      <c r="AT27" s="393">
        <v>44.203499999999998</v>
      </c>
      <c r="AU27" s="393">
        <v>67.127475000000004</v>
      </c>
    </row>
    <row r="28" spans="1:47" ht="20.100000000000001" customHeight="1">
      <c r="A28" s="392">
        <v>29</v>
      </c>
      <c r="B28" s="394">
        <v>1.33</v>
      </c>
      <c r="C28" s="394">
        <v>1.33</v>
      </c>
      <c r="D28" s="394">
        <v>1</v>
      </c>
      <c r="E28" s="394">
        <v>1</v>
      </c>
      <c r="F28" s="393">
        <v>484.91729056888818</v>
      </c>
      <c r="G28" s="393">
        <v>591.92273724137931</v>
      </c>
      <c r="H28" s="393">
        <v>355.15586206896552</v>
      </c>
      <c r="I28" s="393">
        <v>355.15586206896552</v>
      </c>
      <c r="J28" s="393">
        <v>232.31161257606493</v>
      </c>
      <c r="K28" s="393">
        <v>418.43749733373562</v>
      </c>
      <c r="L28" s="393">
        <v>453.71131493207287</v>
      </c>
      <c r="M28" s="393">
        <v>252.9009837728195</v>
      </c>
      <c r="N28" s="393">
        <v>365.49673565577592</v>
      </c>
      <c r="O28" s="393">
        <v>360.26754637034486</v>
      </c>
      <c r="P28" s="393">
        <v>333.57775862068974</v>
      </c>
      <c r="Q28" s="393">
        <v>488.59155172413801</v>
      </c>
      <c r="R28" s="393">
        <v>571.41848388305857</v>
      </c>
      <c r="S28" s="393">
        <v>584.82049137931051</v>
      </c>
      <c r="T28" s="393">
        <v>472.15000000000003</v>
      </c>
      <c r="U28" s="393">
        <v>519.36500000000001</v>
      </c>
      <c r="V28" s="393">
        <v>424.935</v>
      </c>
      <c r="W28" s="393">
        <v>358.6413793103448</v>
      </c>
      <c r="X28" s="393">
        <v>464.12413793103451</v>
      </c>
      <c r="Y28" s="393">
        <v>302.84100000000001</v>
      </c>
      <c r="Z28" s="393">
        <v>446.96994698275864</v>
      </c>
      <c r="AA28" s="393">
        <v>74.220689655172421</v>
      </c>
      <c r="AB28" s="393">
        <v>108.23379482758621</v>
      </c>
      <c r="AC28" s="393">
        <v>64.94068965517242</v>
      </c>
      <c r="AD28" s="393">
        <v>64.94068965517242</v>
      </c>
      <c r="AE28" s="393">
        <v>38.065517241379311</v>
      </c>
      <c r="AF28" s="393">
        <v>68.272660689655183</v>
      </c>
      <c r="AG28" s="393">
        <v>71.222298000000009</v>
      </c>
      <c r="AH28" s="393">
        <v>39.716551724137936</v>
      </c>
      <c r="AI28" s="393">
        <v>57.342537241379311</v>
      </c>
      <c r="AJ28" s="393">
        <v>56.370674137931026</v>
      </c>
      <c r="AK28" s="393">
        <v>55.309655172413791</v>
      </c>
      <c r="AL28" s="393">
        <v>82.735172413793109</v>
      </c>
      <c r="AM28" s="393">
        <v>95.931982758620691</v>
      </c>
      <c r="AN28" s="393">
        <v>96.406655172413792</v>
      </c>
      <c r="AO28" s="393">
        <v>73.746206896551726</v>
      </c>
      <c r="AP28" s="393">
        <v>80.075172413793112</v>
      </c>
      <c r="AQ28" s="393">
        <v>74.296551724137927</v>
      </c>
      <c r="AR28" s="393">
        <v>62.372413793103455</v>
      </c>
      <c r="AS28" s="393">
        <v>80.717241379310352</v>
      </c>
      <c r="AT28" s="393">
        <v>44.495379310344838</v>
      </c>
      <c r="AU28" s="393">
        <v>67.627748275862075</v>
      </c>
    </row>
    <row r="29" spans="1:47" ht="20.100000000000001" customHeight="1">
      <c r="A29" s="392">
        <v>30</v>
      </c>
      <c r="B29" s="394">
        <v>1.33</v>
      </c>
      <c r="C29" s="394">
        <v>1.33</v>
      </c>
      <c r="D29" s="394">
        <v>1</v>
      </c>
      <c r="E29" s="394">
        <v>1</v>
      </c>
      <c r="F29" s="393">
        <v>506.18703460359183</v>
      </c>
      <c r="G29" s="393">
        <v>625.39164683333343</v>
      </c>
      <c r="H29" s="393">
        <v>375.23733333333337</v>
      </c>
      <c r="I29" s="393">
        <v>375.23733333333337</v>
      </c>
      <c r="J29" s="393">
        <v>243.34305882352939</v>
      </c>
      <c r="K29" s="393">
        <v>440.25164042261105</v>
      </c>
      <c r="L29" s="393">
        <v>476.7987615676704</v>
      </c>
      <c r="M29" s="393">
        <v>264.0441176470589</v>
      </c>
      <c r="N29" s="393">
        <v>380.05373746725002</v>
      </c>
      <c r="O29" s="393">
        <v>376.8904248246667</v>
      </c>
      <c r="P29" s="393">
        <v>351.38600000000002</v>
      </c>
      <c r="Q29" s="393">
        <v>517.17050000000006</v>
      </c>
      <c r="R29" s="393">
        <v>599.8303572916667</v>
      </c>
      <c r="S29" s="393">
        <v>619.02190000000007</v>
      </c>
      <c r="T29" s="393">
        <v>492.09999999999997</v>
      </c>
      <c r="U29" s="393">
        <v>541.31000000000006</v>
      </c>
      <c r="V29" s="393">
        <v>442.88999999999993</v>
      </c>
      <c r="W29" s="393">
        <v>380.60166666666669</v>
      </c>
      <c r="X29" s="393">
        <v>492.54333333333335</v>
      </c>
      <c r="Y29" s="393">
        <v>316.00800000000004</v>
      </c>
      <c r="Z29" s="393">
        <v>464.97913875000006</v>
      </c>
      <c r="AA29" s="393">
        <v>75.567999999999998</v>
      </c>
      <c r="AB29" s="393">
        <v>109.94595733333334</v>
      </c>
      <c r="AC29" s="393">
        <v>65.968000000000004</v>
      </c>
      <c r="AD29" s="393">
        <v>65.968000000000004</v>
      </c>
      <c r="AE29" s="393">
        <v>38.304000000000002</v>
      </c>
      <c r="AF29" s="393">
        <v>68.922905333333333</v>
      </c>
      <c r="AG29" s="393">
        <v>71.951554733333353</v>
      </c>
      <c r="AH29" s="393">
        <v>39.900000000000006</v>
      </c>
      <c r="AI29" s="393">
        <v>58.357119333333337</v>
      </c>
      <c r="AJ29" s="393">
        <v>57.594985000000001</v>
      </c>
      <c r="AK29" s="393">
        <v>55.86</v>
      </c>
      <c r="AL29" s="393">
        <v>83.87866666666666</v>
      </c>
      <c r="AM29" s="393">
        <v>96.945916666666676</v>
      </c>
      <c r="AN29" s="393">
        <v>97.75500000000001</v>
      </c>
      <c r="AO29" s="393">
        <v>74.48</v>
      </c>
      <c r="AP29" s="393">
        <v>81.041333333333341</v>
      </c>
      <c r="AQ29" s="393">
        <v>76.164666666666676</v>
      </c>
      <c r="AR29" s="393">
        <v>63.308000000000007</v>
      </c>
      <c r="AS29" s="393">
        <v>81.927999999999997</v>
      </c>
      <c r="AT29" s="393">
        <v>44.767800000000001</v>
      </c>
      <c r="AU29" s="393">
        <v>68.094670000000008</v>
      </c>
    </row>
    <row r="30" spans="1:47" ht="20.100000000000001" customHeight="1">
      <c r="A30" s="392">
        <v>35</v>
      </c>
      <c r="B30" s="394">
        <v>1.33</v>
      </c>
      <c r="C30" s="394">
        <v>1.33</v>
      </c>
      <c r="D30" s="394">
        <v>1</v>
      </c>
      <c r="E30" s="394">
        <v>1</v>
      </c>
      <c r="F30" s="393">
        <v>615.00112612612622</v>
      </c>
      <c r="G30" s="393">
        <v>800.65477605727961</v>
      </c>
      <c r="H30" s="393">
        <v>480.39600000000007</v>
      </c>
      <c r="I30" s="393">
        <v>480.39600000000007</v>
      </c>
      <c r="J30" s="393">
        <v>298.73476470588236</v>
      </c>
      <c r="K30" s="393">
        <v>549.43451893366671</v>
      </c>
      <c r="L30" s="393">
        <v>592.39675477228889</v>
      </c>
      <c r="M30" s="393">
        <v>319.89852941176474</v>
      </c>
      <c r="N30" s="393">
        <v>452.90131640050004</v>
      </c>
      <c r="O30" s="393">
        <v>460.00663556400002</v>
      </c>
      <c r="P30" s="393">
        <v>440.55300000000011</v>
      </c>
      <c r="Q30" s="393">
        <v>660.64900000000011</v>
      </c>
      <c r="R30" s="393">
        <v>756.84155625000005</v>
      </c>
      <c r="S30" s="393">
        <v>790.0399500000002</v>
      </c>
      <c r="T30" s="393">
        <v>608.68399999999997</v>
      </c>
      <c r="U30" s="393">
        <v>651.03500000000008</v>
      </c>
      <c r="V30" s="393">
        <v>577.04512244897967</v>
      </c>
      <c r="W30" s="393">
        <v>490.96000000000015</v>
      </c>
      <c r="X30" s="393">
        <v>635.36</v>
      </c>
      <c r="Y30" s="393">
        <v>381.84300000000007</v>
      </c>
      <c r="Z30" s="393">
        <v>555.11544750000007</v>
      </c>
      <c r="AA30" s="393">
        <v>81.424000000000007</v>
      </c>
      <c r="AB30" s="393">
        <v>117.039202</v>
      </c>
      <c r="AC30" s="393">
        <v>70.224000000000004</v>
      </c>
      <c r="AD30" s="393">
        <v>70.224000000000004</v>
      </c>
      <c r="AE30" s="393">
        <v>39.292000000000002</v>
      </c>
      <c r="AF30" s="393">
        <v>71.616776000000002</v>
      </c>
      <c r="AG30" s="393">
        <v>74.972761200000008</v>
      </c>
      <c r="AH30" s="393">
        <v>44.08</v>
      </c>
      <c r="AI30" s="393">
        <v>62.560388000000003</v>
      </c>
      <c r="AJ30" s="393">
        <v>62.66713</v>
      </c>
      <c r="AK30" s="393">
        <v>58.140000000000008</v>
      </c>
      <c r="AL30" s="393">
        <v>88.616000000000014</v>
      </c>
      <c r="AM30" s="393">
        <v>101.1465</v>
      </c>
      <c r="AN30" s="393">
        <v>103.34100000000001</v>
      </c>
      <c r="AO30" s="393">
        <v>77.52</v>
      </c>
      <c r="AP30" s="393">
        <v>85.043999999999997</v>
      </c>
      <c r="AQ30" s="393">
        <v>83.903999999999996</v>
      </c>
      <c r="AR30" s="393">
        <v>67.183999999999997</v>
      </c>
      <c r="AS30" s="393">
        <v>86.944000000000003</v>
      </c>
      <c r="AT30" s="393">
        <v>46.808399999999999</v>
      </c>
      <c r="AU30" s="393">
        <v>70.029060000000001</v>
      </c>
    </row>
    <row r="31" spans="1:47" ht="20.100000000000001" customHeight="1">
      <c r="A31" s="392">
        <v>40</v>
      </c>
      <c r="B31" s="394">
        <v>1.33</v>
      </c>
      <c r="C31" s="394">
        <v>1.33</v>
      </c>
      <c r="D31" s="394">
        <v>1</v>
      </c>
      <c r="E31" s="394">
        <v>1</v>
      </c>
      <c r="F31" s="393">
        <v>727.89415195460288</v>
      </c>
      <c r="G31" s="393">
        <v>997.04975436261964</v>
      </c>
      <c r="H31" s="393">
        <v>598.23400000000015</v>
      </c>
      <c r="I31" s="393">
        <v>598.23400000000015</v>
      </c>
      <c r="J31" s="393">
        <v>354.4097941176471</v>
      </c>
      <c r="K31" s="393">
        <v>658.75292781695828</v>
      </c>
      <c r="L31" s="393">
        <v>708.18899967575283</v>
      </c>
      <c r="M31" s="393">
        <v>387.59999999999997</v>
      </c>
      <c r="N31" s="393">
        <v>525.82450060043766</v>
      </c>
      <c r="O31" s="393">
        <v>543.12504361849994</v>
      </c>
      <c r="P31" s="393">
        <v>529.87200000000018</v>
      </c>
      <c r="Q31" s="393">
        <v>804.83287500000006</v>
      </c>
      <c r="R31" s="393">
        <v>914.08433046875007</v>
      </c>
      <c r="S31" s="393">
        <v>961.07130000000006</v>
      </c>
      <c r="T31" s="393">
        <v>727.77600000000007</v>
      </c>
      <c r="U31" s="393">
        <v>780.76839024390245</v>
      </c>
      <c r="V31" s="393">
        <v>737.5813571428572</v>
      </c>
      <c r="W31" s="393">
        <v>601.99125000000004</v>
      </c>
      <c r="X31" s="393">
        <v>779.04750000000001</v>
      </c>
      <c r="Y31" s="393">
        <v>447.67800000000005</v>
      </c>
      <c r="Z31" s="393">
        <v>645.36092906250008</v>
      </c>
      <c r="AA31" s="393">
        <v>86.216000000000008</v>
      </c>
      <c r="AB31" s="393">
        <v>122.35913549999999</v>
      </c>
      <c r="AC31" s="393">
        <v>73.416000000000011</v>
      </c>
      <c r="AD31" s="393">
        <v>73.416000000000011</v>
      </c>
      <c r="AE31" s="393">
        <v>40.033000000000001</v>
      </c>
      <c r="AF31" s="393">
        <v>73.637179000000003</v>
      </c>
      <c r="AG31" s="393">
        <v>77.238666050000006</v>
      </c>
      <c r="AH31" s="393">
        <v>47.88</v>
      </c>
      <c r="AI31" s="393">
        <v>66.683739500000001</v>
      </c>
      <c r="AJ31" s="393">
        <v>66.471238749999998</v>
      </c>
      <c r="AK31" s="393">
        <v>59.85</v>
      </c>
      <c r="AL31" s="393">
        <v>92.168999999999997</v>
      </c>
      <c r="AM31" s="393">
        <v>104.29693750000001</v>
      </c>
      <c r="AN31" s="393">
        <v>107.5305</v>
      </c>
      <c r="AO31" s="393">
        <v>79.800000000000011</v>
      </c>
      <c r="AP31" s="393">
        <v>88.046000000000006</v>
      </c>
      <c r="AQ31" s="393">
        <v>90.572999999999993</v>
      </c>
      <c r="AR31" s="393">
        <v>70.091000000000008</v>
      </c>
      <c r="AS31" s="393">
        <v>90.706000000000003</v>
      </c>
      <c r="AT31" s="393">
        <v>50.004674999999999</v>
      </c>
      <c r="AU31" s="393">
        <v>71.479852499999993</v>
      </c>
    </row>
    <row r="32" spans="1:47" ht="20.100000000000001" customHeight="1">
      <c r="A32" s="392">
        <v>45</v>
      </c>
      <c r="B32" s="394">
        <v>1.33</v>
      </c>
      <c r="C32" s="394">
        <v>1.33</v>
      </c>
      <c r="D32" s="394">
        <v>1</v>
      </c>
      <c r="E32" s="394">
        <v>1</v>
      </c>
      <c r="F32" s="393">
        <v>876.97129702251277</v>
      </c>
      <c r="G32" s="393">
        <v>1194.1343680445509</v>
      </c>
      <c r="H32" s="393">
        <v>716.4857777777778</v>
      </c>
      <c r="I32" s="393">
        <v>716.4857777777778</v>
      </c>
      <c r="J32" s="393">
        <v>410.273705882353</v>
      </c>
      <c r="K32" s="393">
        <v>768.16169028174068</v>
      </c>
      <c r="L32" s="393">
        <v>824.1107457117804</v>
      </c>
      <c r="M32" s="393">
        <v>479.01111111111101</v>
      </c>
      <c r="N32" s="393">
        <v>624.05552201585192</v>
      </c>
      <c r="O32" s="393">
        <v>665.82015974189244</v>
      </c>
      <c r="P32" s="393">
        <v>619.29233333333332</v>
      </c>
      <c r="Q32" s="393">
        <v>949.48700000000019</v>
      </c>
      <c r="R32" s="393">
        <v>1071.4814881944446</v>
      </c>
      <c r="S32" s="393">
        <v>1132.1115166666666</v>
      </c>
      <c r="T32" s="393">
        <v>847.00311111111114</v>
      </c>
      <c r="U32" s="393">
        <v>916.05245799457998</v>
      </c>
      <c r="V32" s="393">
        <v>898.6989729729728</v>
      </c>
      <c r="W32" s="393">
        <v>713.47111111111121</v>
      </c>
      <c r="X32" s="393">
        <v>923.31555555555565</v>
      </c>
      <c r="Y32" s="393">
        <v>513.51300000000003</v>
      </c>
      <c r="Z32" s="393">
        <v>736.03833096122503</v>
      </c>
      <c r="AA32" s="393">
        <v>90.298666666666676</v>
      </c>
      <c r="AB32" s="393">
        <v>126.49686155555555</v>
      </c>
      <c r="AC32" s="393">
        <v>75.898666666666671</v>
      </c>
      <c r="AD32" s="393">
        <v>75.898666666666671</v>
      </c>
      <c r="AE32" s="393">
        <v>40.609333333333332</v>
      </c>
      <c r="AF32" s="393">
        <v>75.208603555555555</v>
      </c>
      <c r="AG32" s="393">
        <v>79.0010364888889</v>
      </c>
      <c r="AH32" s="393">
        <v>50.835555555555558</v>
      </c>
      <c r="AI32" s="393">
        <v>70.106546222222221</v>
      </c>
      <c r="AJ32" s="393">
        <v>69.429990000000004</v>
      </c>
      <c r="AK32" s="393">
        <v>63.84</v>
      </c>
      <c r="AL32" s="393">
        <v>94.932444444444457</v>
      </c>
      <c r="AM32" s="393">
        <v>106.74727777777778</v>
      </c>
      <c r="AN32" s="393">
        <v>110.78900000000002</v>
      </c>
      <c r="AO32" s="393">
        <v>81.573333333333338</v>
      </c>
      <c r="AP32" s="393">
        <v>90.38088888888889</v>
      </c>
      <c r="AQ32" s="393">
        <v>96.912666666666667</v>
      </c>
      <c r="AR32" s="393">
        <v>73.356888888888889</v>
      </c>
      <c r="AS32" s="393">
        <v>94.341333333333338</v>
      </c>
      <c r="AT32" s="393">
        <v>54.858066666666673</v>
      </c>
      <c r="AU32" s="393">
        <v>73.849154399999989</v>
      </c>
    </row>
    <row r="33" spans="1:47" ht="20.100000000000001" customHeight="1">
      <c r="A33" s="392">
        <v>50</v>
      </c>
      <c r="B33" s="394">
        <v>1.33</v>
      </c>
      <c r="C33" s="394">
        <v>1.33</v>
      </c>
      <c r="D33" s="394">
        <v>1</v>
      </c>
      <c r="E33" s="394">
        <v>1</v>
      </c>
      <c r="F33" s="393">
        <v>1033.5344011453114</v>
      </c>
      <c r="G33" s="393">
        <v>1391.7017264900958</v>
      </c>
      <c r="H33" s="393">
        <v>835.02720000000011</v>
      </c>
      <c r="I33" s="393">
        <v>835.02720000000011</v>
      </c>
      <c r="J33" s="393">
        <v>466.26983529411774</v>
      </c>
      <c r="K33" s="393">
        <v>877.63370025356676</v>
      </c>
      <c r="L33" s="393">
        <v>940.1231425406022</v>
      </c>
      <c r="M33" s="393">
        <v>570.76</v>
      </c>
      <c r="N33" s="393">
        <v>732.08946981426675</v>
      </c>
      <c r="O33" s="393">
        <v>797.57273126770326</v>
      </c>
      <c r="P33" s="393">
        <v>708.78360000000009</v>
      </c>
      <c r="Q33" s="393">
        <v>1094.4703</v>
      </c>
      <c r="R33" s="393">
        <v>1228.986714375</v>
      </c>
      <c r="S33" s="393">
        <v>1303.1579400000001</v>
      </c>
      <c r="T33" s="393">
        <v>966.32479999999998</v>
      </c>
      <c r="U33" s="393">
        <v>1051.5447121951217</v>
      </c>
      <c r="V33" s="393">
        <v>1083.0418256756757</v>
      </c>
      <c r="W33" s="393">
        <v>825.26500000000021</v>
      </c>
      <c r="X33" s="393">
        <v>1067.9900000000002</v>
      </c>
      <c r="Y33" s="393">
        <v>579.34799999999996</v>
      </c>
      <c r="Z33" s="393">
        <v>838.07230286510253</v>
      </c>
      <c r="AA33" s="393">
        <v>93.884800000000013</v>
      </c>
      <c r="AB33" s="393">
        <v>129.8070424</v>
      </c>
      <c r="AC33" s="393">
        <v>77.884800000000013</v>
      </c>
      <c r="AD33" s="393">
        <v>77.884800000000013</v>
      </c>
      <c r="AE33" s="393">
        <v>41.070399999999999</v>
      </c>
      <c r="AF33" s="393">
        <v>76.465743199999991</v>
      </c>
      <c r="AG33" s="393">
        <v>80.410932840000015</v>
      </c>
      <c r="AH33" s="393">
        <v>53.2</v>
      </c>
      <c r="AI33" s="393">
        <v>72.844791600000008</v>
      </c>
      <c r="AJ33" s="393">
        <v>71.796990999999991</v>
      </c>
      <c r="AK33" s="393">
        <v>67.032000000000011</v>
      </c>
      <c r="AL33" s="393">
        <v>97.143200000000007</v>
      </c>
      <c r="AM33" s="393">
        <v>108.70755000000001</v>
      </c>
      <c r="AN33" s="393">
        <v>113.39580000000001</v>
      </c>
      <c r="AO33" s="393">
        <v>82.992000000000019</v>
      </c>
      <c r="AP33" s="393">
        <v>96.557999999999993</v>
      </c>
      <c r="AQ33" s="393">
        <v>101.98440000000001</v>
      </c>
      <c r="AR33" s="393">
        <v>78.682800000000015</v>
      </c>
      <c r="AS33" s="393">
        <v>99.164800000000014</v>
      </c>
      <c r="AT33" s="393">
        <v>59.746259999999999</v>
      </c>
      <c r="AU33" s="393">
        <v>75.928518960000005</v>
      </c>
    </row>
    <row r="34" spans="1:47" ht="20.100000000000001" customHeight="1">
      <c r="A34" s="392">
        <v>60</v>
      </c>
      <c r="B34" s="394">
        <v>1.33</v>
      </c>
      <c r="C34" s="394">
        <v>1.33</v>
      </c>
      <c r="D34" s="394">
        <v>1</v>
      </c>
      <c r="E34" s="394">
        <v>1</v>
      </c>
      <c r="F34" s="459">
        <v>1359.2380876826724</v>
      </c>
      <c r="G34" s="459">
        <v>1787.8019329084132</v>
      </c>
      <c r="H34" s="459">
        <v>1072.6893333333333</v>
      </c>
      <c r="I34" s="459">
        <v>1072.6893333333333</v>
      </c>
      <c r="J34" s="459">
        <v>578.52652941176473</v>
      </c>
      <c r="K34" s="459">
        <v>1096.7042152113056</v>
      </c>
      <c r="L34" s="459">
        <v>1172.3292377838352</v>
      </c>
      <c r="M34" s="459">
        <v>754.93333333333339</v>
      </c>
      <c r="N34" s="459">
        <v>956.58023251600741</v>
      </c>
      <c r="O34" s="459">
        <v>1061.701588556419</v>
      </c>
      <c r="P34" s="459">
        <v>887.90800000000013</v>
      </c>
      <c r="Q34" s="459">
        <v>1385.0952500000001</v>
      </c>
      <c r="R34" s="459">
        <v>1544.2133036458333</v>
      </c>
      <c r="S34" s="459">
        <v>1661.7453481481484</v>
      </c>
      <c r="T34" s="459">
        <v>1205.1573333333333</v>
      </c>
      <c r="U34" s="459">
        <v>1322.9455934959351</v>
      </c>
      <c r="V34" s="459">
        <v>1451.8248547297301</v>
      </c>
      <c r="W34" s="459">
        <v>1052.8911750000002</v>
      </c>
      <c r="X34" s="459">
        <v>1358.1516666666669</v>
      </c>
      <c r="Y34" s="459">
        <v>750.45716139423075</v>
      </c>
      <c r="Z34" s="459">
        <v>1042.145385720919</v>
      </c>
      <c r="AA34" s="393">
        <v>100.06400000000001</v>
      </c>
      <c r="AB34" s="393">
        <v>134.77231366666669</v>
      </c>
      <c r="AC34" s="393">
        <v>80.864000000000004</v>
      </c>
      <c r="AD34" s="393">
        <v>80.864000000000004</v>
      </c>
      <c r="AE34" s="393">
        <v>41.762</v>
      </c>
      <c r="AF34" s="393">
        <v>78.35145266666666</v>
      </c>
      <c r="AG34" s="393">
        <v>82.525777366666674</v>
      </c>
      <c r="AH34" s="393">
        <v>56.74666666666667</v>
      </c>
      <c r="AI34" s="393">
        <v>76.952159666666674</v>
      </c>
      <c r="AJ34" s="393">
        <v>75.827400833333328</v>
      </c>
      <c r="AK34" s="393">
        <v>71.820000000000007</v>
      </c>
      <c r="AL34" s="393">
        <v>100.45933333333333</v>
      </c>
      <c r="AM34" s="393">
        <v>111.64795833333335</v>
      </c>
      <c r="AN34" s="393">
        <v>117.77150000000002</v>
      </c>
      <c r="AO34" s="393">
        <v>91.637000000000015</v>
      </c>
      <c r="AP34" s="393">
        <v>109.72500000000001</v>
      </c>
      <c r="AQ34" s="393">
        <v>109.59200000000001</v>
      </c>
      <c r="AR34" s="393">
        <v>88.179000000000016</v>
      </c>
      <c r="AS34" s="393">
        <v>107.464</v>
      </c>
      <c r="AT34" s="393">
        <v>67.078550000000007</v>
      </c>
      <c r="AU34" s="393">
        <v>79.047565800000001</v>
      </c>
    </row>
    <row r="35" spans="1:47" ht="20.100000000000001" customHeight="1">
      <c r="A35" s="392">
        <v>70</v>
      </c>
      <c r="B35" s="394">
        <v>1.33</v>
      </c>
      <c r="C35" s="394">
        <v>1.33</v>
      </c>
      <c r="D35" s="394">
        <v>1</v>
      </c>
      <c r="E35" s="394">
        <v>1</v>
      </c>
      <c r="F35" s="459">
        <v>1701.4360568720381</v>
      </c>
      <c r="G35" s="459">
        <v>2184.72970177864</v>
      </c>
      <c r="H35" s="459">
        <v>1310.848</v>
      </c>
      <c r="I35" s="459">
        <v>1310.848</v>
      </c>
      <c r="J35" s="459">
        <v>691.00988235294108</v>
      </c>
      <c r="K35" s="459">
        <v>1315.8831544668335</v>
      </c>
      <c r="L35" s="459">
        <v>1404.6907343861444</v>
      </c>
      <c r="M35" s="459">
        <v>939.68571428571431</v>
      </c>
      <c r="N35" s="459">
        <v>1196.1372280851494</v>
      </c>
      <c r="O35" s="459">
        <v>1326.3650580483591</v>
      </c>
      <c r="P35" s="459">
        <v>1094.742</v>
      </c>
      <c r="Q35" s="459">
        <v>1676.2845000000002</v>
      </c>
      <c r="R35" s="459">
        <v>1859.6251531250002</v>
      </c>
      <c r="S35" s="459">
        <v>2043.8159593220344</v>
      </c>
      <c r="T35" s="459">
        <v>1444.152</v>
      </c>
      <c r="U35" s="459">
        <v>1652.759804054054</v>
      </c>
      <c r="V35" s="459">
        <v>1820.6913040540544</v>
      </c>
      <c r="W35" s="459">
        <v>1380.3405</v>
      </c>
      <c r="X35" s="459">
        <v>1706.3194285714287</v>
      </c>
      <c r="Y35" s="459">
        <v>1000.6104954807694</v>
      </c>
      <c r="Z35" s="459">
        <v>1279.754709818767</v>
      </c>
      <c r="AA35" s="393">
        <v>105.39200000000002</v>
      </c>
      <c r="AB35" s="393">
        <v>138.31893600000001</v>
      </c>
      <c r="AC35" s="393">
        <v>82.992000000000019</v>
      </c>
      <c r="AD35" s="393">
        <v>82.992000000000019</v>
      </c>
      <c r="AE35" s="393">
        <v>42.256</v>
      </c>
      <c r="AF35" s="393">
        <v>79.698387999999994</v>
      </c>
      <c r="AG35" s="393">
        <v>84.036380600000001</v>
      </c>
      <c r="AH35" s="393">
        <v>59.28</v>
      </c>
      <c r="AI35" s="393">
        <v>79.885994000000011</v>
      </c>
      <c r="AJ35" s="393">
        <v>80.194914999999995</v>
      </c>
      <c r="AK35" s="393">
        <v>75.239999999999995</v>
      </c>
      <c r="AL35" s="393">
        <v>102.828</v>
      </c>
      <c r="AM35" s="393">
        <v>113.74825000000001</v>
      </c>
      <c r="AN35" s="393">
        <v>127.4954625</v>
      </c>
      <c r="AO35" s="393">
        <v>100.39600000000002</v>
      </c>
      <c r="AP35" s="393">
        <v>122.17000000000002</v>
      </c>
      <c r="AQ35" s="393">
        <v>115.026</v>
      </c>
      <c r="AR35" s="393">
        <v>96.425000000000011</v>
      </c>
      <c r="AS35" s="393">
        <v>114.85500000000002</v>
      </c>
      <c r="AT35" s="393">
        <v>72.315899999999999</v>
      </c>
      <c r="AU35" s="393">
        <v>81.27545640000001</v>
      </c>
    </row>
    <row r="36" spans="1:47" ht="20.100000000000001" customHeight="1">
      <c r="A36" s="392">
        <v>80</v>
      </c>
      <c r="B36" s="394">
        <v>1.33</v>
      </c>
      <c r="C36" s="394">
        <v>1.33</v>
      </c>
      <c r="D36" s="394">
        <v>1</v>
      </c>
      <c r="E36" s="394">
        <v>1</v>
      </c>
      <c r="F36" s="459">
        <v>2059.9422867501653</v>
      </c>
      <c r="G36" s="459">
        <v>2582.17469718131</v>
      </c>
      <c r="H36" s="459">
        <v>1549.317</v>
      </c>
      <c r="I36" s="459">
        <v>1549.317</v>
      </c>
      <c r="J36" s="459">
        <v>803.63489705882341</v>
      </c>
      <c r="K36" s="459">
        <v>1535.129858908479</v>
      </c>
      <c r="L36" s="459">
        <v>1637.1493568378767</v>
      </c>
      <c r="M36" s="459">
        <v>1124.8</v>
      </c>
      <c r="N36" s="459">
        <v>1436.7355997620061</v>
      </c>
      <c r="O36" s="459">
        <v>1591.3626601673147</v>
      </c>
      <c r="P36" s="459">
        <v>1356.0148000000002</v>
      </c>
      <c r="Q36" s="459">
        <v>1967.8264375000003</v>
      </c>
      <c r="R36" s="459">
        <v>2175.1527902343751</v>
      </c>
      <c r="S36" s="459">
        <v>2523.7311269091797</v>
      </c>
      <c r="T36" s="459">
        <v>1756.8840521653542</v>
      </c>
      <c r="U36" s="459">
        <v>2135.2710785472973</v>
      </c>
      <c r="V36" s="459">
        <v>2189.6098910472974</v>
      </c>
      <c r="W36" s="459">
        <v>1716.5229375000001</v>
      </c>
      <c r="X36" s="459">
        <v>2083.6815040322581</v>
      </c>
      <c r="Y36" s="459">
        <v>1269.715118203125</v>
      </c>
      <c r="Z36" s="459">
        <v>1538.9985115914212</v>
      </c>
      <c r="AA36" s="393">
        <v>110.18799999999999</v>
      </c>
      <c r="AB36" s="393">
        <v>140.97890275</v>
      </c>
      <c r="AC36" s="393">
        <v>84.587999999999994</v>
      </c>
      <c r="AD36" s="393">
        <v>84.587999999999994</v>
      </c>
      <c r="AE36" s="393">
        <v>42.6265</v>
      </c>
      <c r="AF36" s="393">
        <v>80.708589500000002</v>
      </c>
      <c r="AG36" s="393">
        <v>85.169333025</v>
      </c>
      <c r="AH36" s="393">
        <v>61.180000000000007</v>
      </c>
      <c r="AI36" s="393">
        <v>82.086369750000003</v>
      </c>
      <c r="AJ36" s="393">
        <v>83.470550625000001</v>
      </c>
      <c r="AK36" s="393">
        <v>77.805000000000007</v>
      </c>
      <c r="AL36" s="393">
        <v>104.60450000000002</v>
      </c>
      <c r="AM36" s="393">
        <v>115.32346875</v>
      </c>
      <c r="AN36" s="393">
        <v>135.99727968750003</v>
      </c>
      <c r="AO36" s="393">
        <v>107.96275</v>
      </c>
      <c r="AP36" s="393">
        <v>131.50375</v>
      </c>
      <c r="AQ36" s="393">
        <v>123.05825</v>
      </c>
      <c r="AR36" s="393">
        <v>103.15812500000001</v>
      </c>
      <c r="AS36" s="393">
        <v>120.94687500000001</v>
      </c>
      <c r="AT36" s="393">
        <v>76.972087500000001</v>
      </c>
      <c r="AU36" s="393">
        <v>82.946374350000013</v>
      </c>
    </row>
    <row r="37" spans="1:47" ht="20.100000000000001" customHeight="1">
      <c r="A37" s="392">
        <v>90</v>
      </c>
      <c r="B37" s="394">
        <v>1.33</v>
      </c>
      <c r="C37" s="394">
        <v>1.33</v>
      </c>
      <c r="D37" s="394">
        <v>1</v>
      </c>
      <c r="E37" s="394">
        <v>1</v>
      </c>
      <c r="F37" s="459">
        <v>2434.6534926140012</v>
      </c>
      <c r="G37" s="459">
        <v>2979.9645102722752</v>
      </c>
      <c r="H37" s="459">
        <v>1787.992888888889</v>
      </c>
      <c r="I37" s="459">
        <v>1787.992888888889</v>
      </c>
      <c r="J37" s="459">
        <v>916.35435294117656</v>
      </c>
      <c r="K37" s="459">
        <v>1754.4217401408705</v>
      </c>
      <c r="L37" s="459">
        <v>1869.6727298558906</v>
      </c>
      <c r="M37" s="459">
        <v>1310.1555555555556</v>
      </c>
      <c r="N37" s="459">
        <v>1678.0282221773386</v>
      </c>
      <c r="O37" s="459">
        <v>1856.583017370946</v>
      </c>
      <c r="P37" s="459">
        <v>1620.3064888888889</v>
      </c>
      <c r="Q37" s="459">
        <v>2259.6035000000002</v>
      </c>
      <c r="R37" s="459">
        <v>2490.7576190972222</v>
      </c>
      <c r="S37" s="459">
        <v>3011.9540364192712</v>
      </c>
      <c r="T37" s="459">
        <v>2169.1152685914258</v>
      </c>
      <c r="U37" s="459">
        <v>2619.913180930931</v>
      </c>
      <c r="V37" s="459">
        <v>2558.5632364864869</v>
      </c>
      <c r="W37" s="459">
        <v>2137.9011111111113</v>
      </c>
      <c r="X37" s="459">
        <v>2523.6011111111115</v>
      </c>
      <c r="Y37" s="459">
        <v>1545.790160625</v>
      </c>
      <c r="Z37" s="459">
        <v>1798.3102463034859</v>
      </c>
      <c r="AA37" s="393">
        <v>114.62933333333334</v>
      </c>
      <c r="AB37" s="393">
        <v>143.04776577777778</v>
      </c>
      <c r="AC37" s="393">
        <v>85.829333333333338</v>
      </c>
      <c r="AD37" s="393">
        <v>85.829333333333338</v>
      </c>
      <c r="AE37" s="393">
        <v>42.914666666666669</v>
      </c>
      <c r="AF37" s="393">
        <v>81.494301777777778</v>
      </c>
      <c r="AG37" s="393">
        <v>86.050518244444447</v>
      </c>
      <c r="AH37" s="393">
        <v>62.657777777777788</v>
      </c>
      <c r="AI37" s="393">
        <v>83.797773111111127</v>
      </c>
      <c r="AJ37" s="393">
        <v>86.018267222222221</v>
      </c>
      <c r="AK37" s="393">
        <v>79.800000000000011</v>
      </c>
      <c r="AL37" s="393">
        <v>105.98622222222224</v>
      </c>
      <c r="AM37" s="393">
        <v>116.5486388888889</v>
      </c>
      <c r="AN37" s="393">
        <v>142.60980416666666</v>
      </c>
      <c r="AO37" s="393">
        <v>117.46855555555557</v>
      </c>
      <c r="AP37" s="393">
        <v>138.76333333333332</v>
      </c>
      <c r="AQ37" s="393">
        <v>135.95555555555558</v>
      </c>
      <c r="AR37" s="393">
        <v>108.39500000000001</v>
      </c>
      <c r="AS37" s="393">
        <v>125.68500000000003</v>
      </c>
      <c r="AT37" s="393">
        <v>80.832966666666664</v>
      </c>
      <c r="AU37" s="393">
        <v>84.245977199999999</v>
      </c>
    </row>
    <row r="38" spans="1:47" ht="20.100000000000001" customHeight="1">
      <c r="A38" s="392">
        <v>100</v>
      </c>
      <c r="B38" s="394">
        <v>1.33</v>
      </c>
      <c r="C38" s="394">
        <v>1.33</v>
      </c>
      <c r="D38" s="394">
        <v>1</v>
      </c>
      <c r="E38" s="394">
        <v>1</v>
      </c>
      <c r="F38" s="459">
        <v>2825.5077515341263</v>
      </c>
      <c r="G38" s="459">
        <v>3377.9956957450481</v>
      </c>
      <c r="H38" s="459">
        <v>2026.8136</v>
      </c>
      <c r="I38" s="459">
        <v>2026.8136</v>
      </c>
      <c r="J38" s="459">
        <v>1029.1399176470588</v>
      </c>
      <c r="K38" s="459">
        <v>1973.7452451267834</v>
      </c>
      <c r="L38" s="459">
        <v>2102.2414282703012</v>
      </c>
      <c r="M38" s="459">
        <v>1495.6800000000003</v>
      </c>
      <c r="N38" s="459">
        <v>1919.8068201096046</v>
      </c>
      <c r="O38" s="459">
        <v>2121.9593031338518</v>
      </c>
      <c r="P38" s="459">
        <v>1884.9398400000002</v>
      </c>
      <c r="Q38" s="459">
        <v>2551.5451499999999</v>
      </c>
      <c r="R38" s="459">
        <v>2806.4164821874997</v>
      </c>
      <c r="S38" s="459">
        <v>3500.2873640273442</v>
      </c>
      <c r="T38" s="459">
        <v>2583.8872417322837</v>
      </c>
      <c r="U38" s="459">
        <v>3134.2468281249999</v>
      </c>
      <c r="V38" s="459">
        <v>2969.0271303225809</v>
      </c>
      <c r="W38" s="459">
        <v>2588.8450000000003</v>
      </c>
      <c r="X38" s="459">
        <v>2974.5450000000001</v>
      </c>
      <c r="Y38" s="459">
        <v>1822.5101945625001</v>
      </c>
      <c r="Z38" s="459">
        <v>2057.6695340731371</v>
      </c>
      <c r="AA38" s="393">
        <v>118.8224</v>
      </c>
      <c r="AB38" s="393">
        <v>144.70285620000001</v>
      </c>
      <c r="AC38" s="393">
        <v>86.822400000000002</v>
      </c>
      <c r="AD38" s="393">
        <v>86.822400000000002</v>
      </c>
      <c r="AE38" s="393">
        <v>43.145200000000003</v>
      </c>
      <c r="AF38" s="393">
        <v>82.122871600000011</v>
      </c>
      <c r="AG38" s="393">
        <v>86.755466420000005</v>
      </c>
      <c r="AH38" s="393">
        <v>63.84</v>
      </c>
      <c r="AI38" s="393">
        <v>85.166895799999992</v>
      </c>
      <c r="AJ38" s="393">
        <v>88.056440499999994</v>
      </c>
      <c r="AK38" s="393">
        <v>81.396000000000015</v>
      </c>
      <c r="AL38" s="393">
        <v>107.0916</v>
      </c>
      <c r="AM38" s="393">
        <v>117.528775</v>
      </c>
      <c r="AN38" s="393">
        <v>147.89982375</v>
      </c>
      <c r="AO38" s="393">
        <v>125.67170000000002</v>
      </c>
      <c r="AP38" s="393">
        <v>144.571</v>
      </c>
      <c r="AQ38" s="393">
        <v>146.83200000000002</v>
      </c>
      <c r="AR38" s="393">
        <v>113.31600000000002</v>
      </c>
      <c r="AS38" s="393">
        <v>129.47550000000001</v>
      </c>
      <c r="AT38" s="393">
        <v>83.921670000000006</v>
      </c>
      <c r="AU38" s="393">
        <v>85.285659480000007</v>
      </c>
    </row>
    <row r="39" spans="1:47" ht="20.100000000000001" customHeight="1">
      <c r="A39" s="392">
        <v>120</v>
      </c>
      <c r="B39" s="394">
        <v>1.33</v>
      </c>
      <c r="C39" s="394">
        <v>1.33</v>
      </c>
      <c r="D39" s="394">
        <v>1</v>
      </c>
      <c r="E39" s="394">
        <v>1</v>
      </c>
      <c r="F39" s="459">
        <v>3655.5011127012522</v>
      </c>
      <c r="G39" s="459">
        <v>4174.540811454207</v>
      </c>
      <c r="H39" s="459">
        <v>2504.7446666666665</v>
      </c>
      <c r="I39" s="459">
        <v>2504.7446666666665</v>
      </c>
      <c r="J39" s="459">
        <v>1254.8432647058823</v>
      </c>
      <c r="K39" s="459">
        <v>2412.4555026056528</v>
      </c>
      <c r="L39" s="459">
        <v>2567.4694758919181</v>
      </c>
      <c r="M39" s="459">
        <v>1867.0666666666668</v>
      </c>
      <c r="N39" s="459">
        <v>2404.335967008004</v>
      </c>
      <c r="O39" s="459">
        <v>2653.0237317782098</v>
      </c>
      <c r="P39" s="459">
        <v>2414.8898666666669</v>
      </c>
      <c r="Q39" s="459">
        <v>3135.7576250000002</v>
      </c>
      <c r="R39" s="459">
        <v>3437.8422768229166</v>
      </c>
      <c r="S39" s="459">
        <v>4477.1748554394535</v>
      </c>
      <c r="T39" s="459">
        <v>3531.945143647119</v>
      </c>
      <c r="U39" s="459">
        <v>4181.9373567708335</v>
      </c>
      <c r="V39" s="459">
        <v>4151.7744149746195</v>
      </c>
      <c r="W39" s="459">
        <v>3562.7797410714284</v>
      </c>
      <c r="X39" s="459">
        <v>3948.4797410714291</v>
      </c>
      <c r="Y39" s="459">
        <v>2377.2402454687503</v>
      </c>
      <c r="Z39" s="459">
        <v>2576.4832157276142</v>
      </c>
      <c r="AA39" s="393">
        <v>126.71200000000002</v>
      </c>
      <c r="AB39" s="393">
        <v>147.18549183333334</v>
      </c>
      <c r="AC39" s="393">
        <v>88.312000000000012</v>
      </c>
      <c r="AD39" s="393">
        <v>88.312000000000012</v>
      </c>
      <c r="AE39" s="393">
        <v>43.491000000000007</v>
      </c>
      <c r="AF39" s="393">
        <v>83.06572633333333</v>
      </c>
      <c r="AG39" s="393">
        <v>87.812888683333327</v>
      </c>
      <c r="AH39" s="393">
        <v>65.613333333333344</v>
      </c>
      <c r="AI39" s="393">
        <v>87.220579833333346</v>
      </c>
      <c r="AJ39" s="393">
        <v>91.113700416666674</v>
      </c>
      <c r="AK39" s="393">
        <v>83.79</v>
      </c>
      <c r="AL39" s="393">
        <v>109.24841666666667</v>
      </c>
      <c r="AM39" s="393">
        <v>118.99897916666667</v>
      </c>
      <c r="AN39" s="393">
        <v>155.834853125</v>
      </c>
      <c r="AO39" s="393">
        <v>137.97641666666667</v>
      </c>
      <c r="AP39" s="393">
        <v>153.2825</v>
      </c>
      <c r="AQ39" s="393">
        <v>163.14666666666668</v>
      </c>
      <c r="AR39" s="393">
        <v>127.015</v>
      </c>
      <c r="AS39" s="393">
        <v>135.16125</v>
      </c>
      <c r="AT39" s="393">
        <v>88.554725000000005</v>
      </c>
      <c r="AU39" s="393">
        <v>86.845182899999998</v>
      </c>
    </row>
    <row r="40" spans="1:47" ht="20.100000000000001" customHeight="1">
      <c r="A40" s="392">
        <v>140</v>
      </c>
      <c r="B40" s="394">
        <v>1.33</v>
      </c>
      <c r="C40" s="394">
        <v>1.33</v>
      </c>
      <c r="D40" s="394">
        <v>1</v>
      </c>
      <c r="E40" s="394">
        <v>1</v>
      </c>
      <c r="F40" s="459">
        <v>4549.7370677290837</v>
      </c>
      <c r="G40" s="459">
        <v>4971.4997083893204</v>
      </c>
      <c r="H40" s="459">
        <v>2982.9240000000004</v>
      </c>
      <c r="I40" s="459">
        <v>2982.9240000000004</v>
      </c>
      <c r="J40" s="459">
        <v>1480.6599411764707</v>
      </c>
      <c r="K40" s="459">
        <v>2851.2199722334171</v>
      </c>
      <c r="L40" s="459">
        <v>3032.7752241930721</v>
      </c>
      <c r="M40" s="459">
        <v>2238.7428571428572</v>
      </c>
      <c r="N40" s="459">
        <v>2889.6982147925751</v>
      </c>
      <c r="O40" s="459">
        <v>3184.35546652418</v>
      </c>
      <c r="P40" s="459">
        <v>2945.4256000000005</v>
      </c>
      <c r="Q40" s="459">
        <v>3720.2522500000005</v>
      </c>
      <c r="R40" s="459">
        <v>4069.3607015625003</v>
      </c>
      <c r="S40" s="459">
        <v>5454.251635019531</v>
      </c>
      <c r="T40" s="459">
        <v>4604.4765516975312</v>
      </c>
      <c r="U40" s="459">
        <v>5234.2877343750006</v>
      </c>
      <c r="V40" s="459">
        <v>5443.0837842639603</v>
      </c>
      <c r="W40" s="459">
        <v>4540.2762066326532</v>
      </c>
      <c r="X40" s="459">
        <v>4925.9762066326539</v>
      </c>
      <c r="Y40" s="459">
        <v>2933.0759961160711</v>
      </c>
      <c r="Z40" s="459">
        <v>3095.3784169093833</v>
      </c>
      <c r="AA40" s="393">
        <v>134.17600000000002</v>
      </c>
      <c r="AB40" s="393">
        <v>148.95880300000002</v>
      </c>
      <c r="AC40" s="393">
        <v>89.376000000000005</v>
      </c>
      <c r="AD40" s="393">
        <v>89.376000000000005</v>
      </c>
      <c r="AE40" s="393">
        <v>43.738</v>
      </c>
      <c r="AF40" s="393">
        <v>83.739193999999998</v>
      </c>
      <c r="AG40" s="393">
        <v>88.568190300000012</v>
      </c>
      <c r="AH40" s="393">
        <v>66.88</v>
      </c>
      <c r="AI40" s="393">
        <v>88.687497000000008</v>
      </c>
      <c r="AJ40" s="393">
        <v>93.297457500000007</v>
      </c>
      <c r="AK40" s="393">
        <v>85.5</v>
      </c>
      <c r="AL40" s="393">
        <v>118.567125</v>
      </c>
      <c r="AM40" s="393">
        <v>120.04912499999999</v>
      </c>
      <c r="AN40" s="393">
        <v>161.50273125000001</v>
      </c>
      <c r="AO40" s="393">
        <v>146.76550000000003</v>
      </c>
      <c r="AP40" s="393">
        <v>159.50500000000002</v>
      </c>
      <c r="AQ40" s="393">
        <v>176.86150000000001</v>
      </c>
      <c r="AR40" s="393">
        <v>136.79999999999998</v>
      </c>
      <c r="AS40" s="393">
        <v>139.2225</v>
      </c>
      <c r="AT40" s="393">
        <v>91.864050000000006</v>
      </c>
      <c r="AU40" s="393">
        <v>87.959128199999995</v>
      </c>
    </row>
    <row r="41" spans="1:47" ht="20.100000000000001" customHeight="1">
      <c r="A41" s="392">
        <v>160</v>
      </c>
      <c r="B41" s="394">
        <v>1.33</v>
      </c>
      <c r="C41" s="394">
        <v>1.33</v>
      </c>
      <c r="D41" s="394">
        <v>1</v>
      </c>
      <c r="E41" s="394">
        <v>1</v>
      </c>
      <c r="F41" s="459">
        <v>5508.1232577572127</v>
      </c>
      <c r="G41" s="459">
        <v>5768.7172185906556</v>
      </c>
      <c r="H41" s="459">
        <v>3461.2584999999999</v>
      </c>
      <c r="I41" s="459">
        <v>3461.2584999999999</v>
      </c>
      <c r="J41" s="459">
        <v>1706.5474485294121</v>
      </c>
      <c r="K41" s="459">
        <v>3290.0183244542395</v>
      </c>
      <c r="L41" s="459">
        <v>3498.1295354189388</v>
      </c>
      <c r="M41" s="459">
        <v>2610.6000000000004</v>
      </c>
      <c r="N41" s="459">
        <v>3375.5811506310029</v>
      </c>
      <c r="O41" s="459">
        <v>3715.8542675836579</v>
      </c>
      <c r="P41" s="459">
        <v>3476.3274000000006</v>
      </c>
      <c r="Q41" s="459">
        <v>4304.9232187500002</v>
      </c>
      <c r="R41" s="459">
        <v>4700.9370201171878</v>
      </c>
      <c r="S41" s="459">
        <v>6431.4467197045915</v>
      </c>
      <c r="T41" s="459">
        <v>5678.2001077353398</v>
      </c>
      <c r="U41" s="459">
        <v>6289.5505175781254</v>
      </c>
      <c r="V41" s="459">
        <v>6745.3958112309647</v>
      </c>
      <c r="W41" s="459">
        <v>5517.78605580357</v>
      </c>
      <c r="X41" s="459">
        <v>5903.4860558035707</v>
      </c>
      <c r="Y41" s="459">
        <v>3489.6028091015623</v>
      </c>
      <c r="Z41" s="459">
        <v>3614.3245677957102</v>
      </c>
      <c r="AA41" s="393">
        <v>141.37400000000002</v>
      </c>
      <c r="AB41" s="393">
        <v>150.288786375</v>
      </c>
      <c r="AC41" s="393">
        <v>90.174000000000007</v>
      </c>
      <c r="AD41" s="393">
        <v>90.174000000000007</v>
      </c>
      <c r="AE41" s="393">
        <v>43.923250000000003</v>
      </c>
      <c r="AF41" s="393">
        <v>84.244294750000009</v>
      </c>
      <c r="AG41" s="393">
        <v>89.134666512500004</v>
      </c>
      <c r="AH41" s="393">
        <v>67.83</v>
      </c>
      <c r="AI41" s="393">
        <v>89.787684874999997</v>
      </c>
      <c r="AJ41" s="393">
        <v>94.935275312500011</v>
      </c>
      <c r="AK41" s="393">
        <v>86.982000000000014</v>
      </c>
      <c r="AL41" s="393">
        <v>130.01373437500001</v>
      </c>
      <c r="AM41" s="393">
        <v>120.83673437500001</v>
      </c>
      <c r="AN41" s="393">
        <v>165.75363984374999</v>
      </c>
      <c r="AO41" s="393">
        <v>154.35481250000001</v>
      </c>
      <c r="AP41" s="393">
        <v>164.171875</v>
      </c>
      <c r="AQ41" s="393">
        <v>187.50506250000001</v>
      </c>
      <c r="AR41" s="393">
        <v>144.13875000000002</v>
      </c>
      <c r="AS41" s="393">
        <v>144.13875000000002</v>
      </c>
      <c r="AT41" s="393">
        <v>94.346043749999993</v>
      </c>
      <c r="AU41" s="393">
        <v>88.79458717499999</v>
      </c>
    </row>
    <row r="42" spans="1:47" ht="20.100000000000001" customHeight="1">
      <c r="A42" s="392">
        <v>180</v>
      </c>
      <c r="B42" s="394">
        <v>1.33</v>
      </c>
      <c r="C42" s="394">
        <v>1.33</v>
      </c>
      <c r="D42" s="394">
        <v>1</v>
      </c>
      <c r="E42" s="394">
        <v>1</v>
      </c>
      <c r="F42" s="459">
        <v>6530.608577986437</v>
      </c>
      <c r="G42" s="459">
        <v>6566.1071376361369</v>
      </c>
      <c r="H42" s="459">
        <v>3939.6964444444448</v>
      </c>
      <c r="I42" s="459">
        <v>3939.6964444444448</v>
      </c>
      <c r="J42" s="459">
        <v>1932.4821764705885</v>
      </c>
      <c r="K42" s="459">
        <v>3728.8392650704354</v>
      </c>
      <c r="L42" s="459">
        <v>3963.516221927945</v>
      </c>
      <c r="M42" s="459">
        <v>2982.5777777777785</v>
      </c>
      <c r="N42" s="459">
        <v>3861.8112118386694</v>
      </c>
      <c r="O42" s="459">
        <v>4247.4644461854732</v>
      </c>
      <c r="P42" s="459">
        <v>4007.4732444444448</v>
      </c>
      <c r="Q42" s="459">
        <v>4889.7117500000004</v>
      </c>
      <c r="R42" s="459">
        <v>5332.5519345486109</v>
      </c>
      <c r="S42" s="459">
        <v>7408.7206744596369</v>
      </c>
      <c r="T42" s="459">
        <v>6752.7184290980795</v>
      </c>
      <c r="U42" s="459">
        <v>7346.7549045138894</v>
      </c>
      <c r="V42" s="459">
        <v>8049.4273877608575</v>
      </c>
      <c r="W42" s="459">
        <v>6495.3048273809527</v>
      </c>
      <c r="X42" s="459">
        <v>6881.0048273809516</v>
      </c>
      <c r="Y42" s="459">
        <v>4046.5903303124996</v>
      </c>
      <c r="Z42" s="459">
        <v>4133.3046851517438</v>
      </c>
      <c r="AA42" s="393">
        <v>148.39466666666667</v>
      </c>
      <c r="AB42" s="393">
        <v>151.32321788888891</v>
      </c>
      <c r="AC42" s="393">
        <v>92.18</v>
      </c>
      <c r="AD42" s="393">
        <v>90.794666666666672</v>
      </c>
      <c r="AE42" s="393">
        <v>44.067333333333337</v>
      </c>
      <c r="AF42" s="393">
        <v>84.637150888888897</v>
      </c>
      <c r="AG42" s="393">
        <v>89.575259122222235</v>
      </c>
      <c r="AH42" s="393">
        <v>68.568888888888893</v>
      </c>
      <c r="AI42" s="393">
        <v>90.643386555555566</v>
      </c>
      <c r="AJ42" s="393">
        <v>96.209133611111113</v>
      </c>
      <c r="AK42" s="393">
        <v>89.13955555555556</v>
      </c>
      <c r="AL42" s="393">
        <v>138.91665277777778</v>
      </c>
      <c r="AM42" s="393">
        <v>121.44931944444444</v>
      </c>
      <c r="AN42" s="393">
        <v>169.05990208333336</v>
      </c>
      <c r="AO42" s="393">
        <v>161.14427777777777</v>
      </c>
      <c r="AP42" s="393">
        <v>169.57500000000002</v>
      </c>
      <c r="AQ42" s="393">
        <v>195.78338888888888</v>
      </c>
      <c r="AR42" s="393">
        <v>149.84666666666666</v>
      </c>
      <c r="AS42" s="393">
        <v>149.84666666666669</v>
      </c>
      <c r="AT42" s="393">
        <v>96.276483333333317</v>
      </c>
      <c r="AU42" s="393">
        <v>89.444388599999996</v>
      </c>
    </row>
    <row r="43" spans="1:47" ht="20.100000000000001" customHeight="1">
      <c r="A43" s="392">
        <v>200</v>
      </c>
      <c r="B43" s="394">
        <v>1.33</v>
      </c>
      <c r="C43" s="394">
        <v>1.33</v>
      </c>
      <c r="D43" s="394">
        <v>1</v>
      </c>
      <c r="E43" s="394">
        <v>1</v>
      </c>
      <c r="F43" s="459">
        <v>7617.1625135703562</v>
      </c>
      <c r="G43" s="459">
        <v>7363.6177428725241</v>
      </c>
      <c r="H43" s="459">
        <v>4418.2067999999999</v>
      </c>
      <c r="I43" s="459">
        <v>4418.2067999999999</v>
      </c>
      <c r="J43" s="459">
        <v>2158.4499588235294</v>
      </c>
      <c r="K43" s="459">
        <v>4167.6760175633926</v>
      </c>
      <c r="L43" s="459">
        <v>4428.9255711351507</v>
      </c>
      <c r="M43" s="459">
        <v>3354.64</v>
      </c>
      <c r="N43" s="459">
        <v>4348.2842608048022</v>
      </c>
      <c r="O43" s="459">
        <v>4779.1525890669254</v>
      </c>
      <c r="P43" s="459">
        <v>4538.7899200000002</v>
      </c>
      <c r="Q43" s="459">
        <v>5474.5825750000004</v>
      </c>
      <c r="R43" s="459">
        <v>5964.1938660937494</v>
      </c>
      <c r="S43" s="459">
        <v>8386.0498382636706</v>
      </c>
      <c r="T43" s="459">
        <v>7827.7930861882714</v>
      </c>
      <c r="U43" s="459">
        <v>8405.3184140624999</v>
      </c>
      <c r="V43" s="459">
        <v>9354.6626489847731</v>
      </c>
      <c r="W43" s="459">
        <v>7472.8298446428562</v>
      </c>
      <c r="X43" s="459">
        <v>7858.5298446428569</v>
      </c>
      <c r="Y43" s="459">
        <v>4603.9003472812492</v>
      </c>
      <c r="Z43" s="459">
        <v>4652.3085790365685</v>
      </c>
      <c r="AA43" s="393">
        <v>155.2912</v>
      </c>
      <c r="AB43" s="393">
        <v>152.15076310000001</v>
      </c>
      <c r="AC43" s="393">
        <v>98.58</v>
      </c>
      <c r="AD43" s="393">
        <v>91.291200000000003</v>
      </c>
      <c r="AE43" s="393">
        <v>44.182600000000001</v>
      </c>
      <c r="AF43" s="393">
        <v>84.951435800000013</v>
      </c>
      <c r="AG43" s="393">
        <v>89.92773321</v>
      </c>
      <c r="AH43" s="393">
        <v>69.16</v>
      </c>
      <c r="AI43" s="393">
        <v>91.327947900000012</v>
      </c>
      <c r="AJ43" s="393">
        <v>97.228220250000007</v>
      </c>
      <c r="AK43" s="393">
        <v>90.865600000000001</v>
      </c>
      <c r="AL43" s="393">
        <v>146.03898750000002</v>
      </c>
      <c r="AM43" s="393">
        <v>121.93938750000001</v>
      </c>
      <c r="AN43" s="393">
        <v>171.70491187500002</v>
      </c>
      <c r="AO43" s="393">
        <v>166.57585</v>
      </c>
      <c r="AP43" s="393">
        <v>173.89750000000001</v>
      </c>
      <c r="AQ43" s="393">
        <v>202.40605000000002</v>
      </c>
      <c r="AR43" s="393">
        <v>154.41300000000001</v>
      </c>
      <c r="AS43" s="393">
        <v>154.41300000000001</v>
      </c>
      <c r="AT43" s="393">
        <v>97.820835000000002</v>
      </c>
      <c r="AU43" s="393">
        <v>89.964229739999993</v>
      </c>
    </row>
    <row r="44" spans="1:47" ht="20.100000000000001" customHeight="1">
      <c r="A44" s="392">
        <v>200.1</v>
      </c>
      <c r="B44" s="394">
        <v>1.33</v>
      </c>
      <c r="C44" s="394">
        <v>1.33</v>
      </c>
      <c r="D44" s="394">
        <v>1</v>
      </c>
      <c r="E44" s="394">
        <v>1</v>
      </c>
      <c r="F44" s="459">
        <v>7622.7562199508839</v>
      </c>
      <c r="G44" s="459">
        <v>8368.0613348380884</v>
      </c>
      <c r="H44" s="459">
        <v>4420.5994972513745</v>
      </c>
      <c r="I44" s="459">
        <v>4420.5994972513745</v>
      </c>
      <c r="J44" s="459">
        <v>2620.3541442608844</v>
      </c>
      <c r="K44" s="459">
        <v>4169.870233091845</v>
      </c>
      <c r="L44" s="459">
        <v>4431.2526634104452</v>
      </c>
      <c r="M44" s="459">
        <v>3517.7745824953777</v>
      </c>
      <c r="N44" s="459">
        <v>4350.7171142109473</v>
      </c>
      <c r="O44" s="459">
        <v>4781.8111864112198</v>
      </c>
      <c r="P44" s="459">
        <v>4541.4468465767122</v>
      </c>
      <c r="Q44" s="459">
        <v>5477.5070944527743</v>
      </c>
      <c r="R44" s="459">
        <v>5967.3521300287366</v>
      </c>
      <c r="S44" s="459">
        <v>8390.9365949974235</v>
      </c>
      <c r="T44" s="459">
        <v>7833.1695771496979</v>
      </c>
      <c r="U44" s="459">
        <v>8410.6139620814592</v>
      </c>
      <c r="V44" s="459">
        <v>9361.1912434880287</v>
      </c>
      <c r="W44" s="459">
        <v>7477.7174822767183</v>
      </c>
      <c r="X44" s="459">
        <v>7863.41748227672</v>
      </c>
      <c r="Y44" s="459">
        <v>4606.68754525862</v>
      </c>
      <c r="Z44" s="459">
        <v>4654.9036462729318</v>
      </c>
      <c r="AA44" s="393">
        <v>155.32543328335831</v>
      </c>
      <c r="AB44" s="393">
        <v>172.16448519240379</v>
      </c>
      <c r="AC44" s="393">
        <v>98.611999999999995</v>
      </c>
      <c r="AD44" s="393">
        <v>91.293433283358311</v>
      </c>
      <c r="AE44" s="393">
        <v>53.147338830584715</v>
      </c>
      <c r="AF44" s="393">
        <v>84.952849375312354</v>
      </c>
      <c r="AG44" s="393">
        <v>89.929318550724631</v>
      </c>
      <c r="AH44" s="393">
        <v>71.88199400299851</v>
      </c>
      <c r="AI44" s="393">
        <v>91.331026886556714</v>
      </c>
      <c r="AJ44" s="393">
        <v>97.23280384807596</v>
      </c>
      <c r="AK44" s="393">
        <v>90.873363318340836</v>
      </c>
      <c r="AL44" s="393">
        <v>146.07102198900552</v>
      </c>
      <c r="AM44" s="393">
        <v>121.94159170414794</v>
      </c>
      <c r="AN44" s="393">
        <v>171.71680847076462</v>
      </c>
      <c r="AO44" s="393">
        <v>166.60027986006997</v>
      </c>
      <c r="AP44" s="393">
        <v>173.9169415292354</v>
      </c>
      <c r="AQ44" s="393">
        <v>202.43583708145928</v>
      </c>
      <c r="AR44" s="393">
        <v>154.43353823088458</v>
      </c>
      <c r="AS44" s="393">
        <v>154.43353823088458</v>
      </c>
      <c r="AT44" s="393">
        <v>97.827781109445283</v>
      </c>
      <c r="AU44" s="393">
        <v>89.966567856071961</v>
      </c>
    </row>
    <row r="45" spans="1:47" ht="20.100000000000001" customHeight="1">
      <c r="A45" s="392">
        <v>250</v>
      </c>
      <c r="B45" s="394">
        <v>1.33</v>
      </c>
      <c r="C45" s="394">
        <v>1.33</v>
      </c>
      <c r="D45" s="394">
        <v>1</v>
      </c>
      <c r="E45" s="394">
        <v>1</v>
      </c>
      <c r="F45" s="459">
        <v>10613.736218334092</v>
      </c>
      <c r="G45" s="459">
        <v>10919.687723779389</v>
      </c>
      <c r="H45" s="459">
        <v>6496.25</v>
      </c>
      <c r="I45" s="459">
        <v>5614.6854400000002</v>
      </c>
      <c r="J45" s="459">
        <v>3604.7935069099558</v>
      </c>
      <c r="K45" s="459">
        <v>5511.0151298807623</v>
      </c>
      <c r="L45" s="459">
        <v>5756.7552424963314</v>
      </c>
      <c r="M45" s="459">
        <v>4775.7100623299539</v>
      </c>
      <c r="N45" s="459">
        <v>5735.0231177529422</v>
      </c>
      <c r="O45" s="459">
        <v>6143.5417103485161</v>
      </c>
      <c r="P45" s="459">
        <v>5962.2897153587792</v>
      </c>
      <c r="Q45" s="459">
        <v>7930.1609231526891</v>
      </c>
      <c r="R45" s="459">
        <v>7543.3743428750004</v>
      </c>
      <c r="S45" s="459">
        <v>10829.527333110938</v>
      </c>
      <c r="T45" s="459">
        <v>10517.037468950617</v>
      </c>
      <c r="U45" s="459">
        <v>11055.532731249999</v>
      </c>
      <c r="V45" s="459">
        <v>12621.121119187821</v>
      </c>
      <c r="W45" s="459">
        <v>9916.6598757142874</v>
      </c>
      <c r="X45" s="459">
        <v>10302.359875714286</v>
      </c>
      <c r="Y45" s="459">
        <v>5998.0783778249997</v>
      </c>
      <c r="Z45" s="459">
        <v>5949.8848880292544</v>
      </c>
      <c r="AA45" s="393">
        <v>172.18495999999999</v>
      </c>
      <c r="AB45" s="393">
        <v>178.64034448000001</v>
      </c>
      <c r="AC45" s="393">
        <v>114.58</v>
      </c>
      <c r="AD45" s="393">
        <v>92.184960000000004</v>
      </c>
      <c r="AE45" s="393">
        <v>58.292560000000002</v>
      </c>
      <c r="AF45" s="393">
        <v>89.137861479999998</v>
      </c>
      <c r="AG45" s="393">
        <v>92.921639925999997</v>
      </c>
      <c r="AH45" s="393">
        <v>77.668000000000006</v>
      </c>
      <c r="AI45" s="393">
        <v>94.420118740000007</v>
      </c>
      <c r="AJ45" s="393">
        <v>99.296932150000004</v>
      </c>
      <c r="AK45" s="393">
        <v>95.47936</v>
      </c>
      <c r="AL45" s="393">
        <v>158.85919000000001</v>
      </c>
      <c r="AM45" s="393">
        <v>122.82151</v>
      </c>
      <c r="AN45" s="393">
        <v>176.46592950000002</v>
      </c>
      <c r="AO45" s="393">
        <v>176.35268000000002</v>
      </c>
      <c r="AP45" s="393">
        <v>181.678</v>
      </c>
      <c r="AQ45" s="393">
        <v>214.32684000000003</v>
      </c>
      <c r="AR45" s="393">
        <v>162.63240000000002</v>
      </c>
      <c r="AS45" s="393">
        <v>162.63240000000002</v>
      </c>
      <c r="AT45" s="393">
        <v>100.60066799999998</v>
      </c>
      <c r="AU45" s="393">
        <v>92.290905672000022</v>
      </c>
    </row>
    <row r="46" spans="1:47" ht="20.100000000000001" customHeight="1">
      <c r="A46" s="392">
        <v>300</v>
      </c>
      <c r="B46" s="394">
        <v>1.33</v>
      </c>
      <c r="C46" s="394">
        <v>1.33</v>
      </c>
      <c r="D46" s="394">
        <v>1</v>
      </c>
      <c r="E46" s="394">
        <v>1</v>
      </c>
      <c r="F46" s="459">
        <v>14010.467845807259</v>
      </c>
      <c r="G46" s="459">
        <v>13601.59180506305</v>
      </c>
      <c r="H46" s="459">
        <v>8995.5</v>
      </c>
      <c r="I46" s="459">
        <v>6811.3378666666667</v>
      </c>
      <c r="J46" s="459">
        <v>4716.1357119103504</v>
      </c>
      <c r="K46" s="459">
        <v>7021.4006113429896</v>
      </c>
      <c r="L46" s="459">
        <v>7316.9926209593632</v>
      </c>
      <c r="M46" s="459">
        <v>6161.1889028651294</v>
      </c>
      <c r="N46" s="459">
        <v>7335.6725817169599</v>
      </c>
      <c r="O46" s="459">
        <v>7828.2793324000049</v>
      </c>
      <c r="P46" s="459">
        <v>7646.714806994536</v>
      </c>
      <c r="Q46" s="459">
        <v>10480.89654429391</v>
      </c>
      <c r="R46" s="459">
        <v>9122.6196607291677</v>
      </c>
      <c r="S46" s="459">
        <v>13273.137329675783</v>
      </c>
      <c r="T46" s="459">
        <v>13207.617057458849</v>
      </c>
      <c r="U46" s="459">
        <v>13709.008942708337</v>
      </c>
      <c r="V46" s="459">
        <v>15890.468432656515</v>
      </c>
      <c r="W46" s="459">
        <v>12360.504896428574</v>
      </c>
      <c r="X46" s="459">
        <v>12746.204896428571</v>
      </c>
      <c r="Y46" s="459">
        <v>7393.0303981875004</v>
      </c>
      <c r="Z46" s="459">
        <v>7247.5182606910466</v>
      </c>
      <c r="AA46" s="393">
        <v>188.7808</v>
      </c>
      <c r="AB46" s="393">
        <v>184.63339873333334</v>
      </c>
      <c r="AC46" s="393">
        <v>130.57999999999998</v>
      </c>
      <c r="AD46" s="393">
        <v>92.780799999999999</v>
      </c>
      <c r="AE46" s="393">
        <v>63.396300000000004</v>
      </c>
      <c r="AF46" s="393">
        <v>94.4207179</v>
      </c>
      <c r="AG46" s="393">
        <v>98.238866604999998</v>
      </c>
      <c r="AH46" s="393">
        <v>83.2</v>
      </c>
      <c r="AI46" s="393">
        <v>100.03622394999999</v>
      </c>
      <c r="AJ46" s="393">
        <v>105.214110125</v>
      </c>
      <c r="AK46" s="393">
        <v>102.03280000000001</v>
      </c>
      <c r="AL46" s="393">
        <v>167.40599166666667</v>
      </c>
      <c r="AM46" s="393">
        <v>123.40959166666669</v>
      </c>
      <c r="AN46" s="393">
        <v>179.63994125000005</v>
      </c>
      <c r="AO46" s="393">
        <v>182.87056666666669</v>
      </c>
      <c r="AP46" s="393">
        <v>186.86500000000001</v>
      </c>
      <c r="AQ46" s="393">
        <v>222.27403333333334</v>
      </c>
      <c r="AR46" s="393">
        <v>168.11200000000002</v>
      </c>
      <c r="AS46" s="393">
        <v>168.11200000000002</v>
      </c>
      <c r="AT46" s="393">
        <v>102.45389</v>
      </c>
      <c r="AU46" s="393">
        <v>94.212388059999981</v>
      </c>
    </row>
    <row r="47" spans="1:47" ht="20.100000000000001" customHeight="1">
      <c r="A47" s="392">
        <v>350</v>
      </c>
      <c r="B47" s="394">
        <v>1.33</v>
      </c>
      <c r="C47" s="394">
        <v>1.33</v>
      </c>
      <c r="D47" s="394">
        <v>1</v>
      </c>
      <c r="E47" s="394">
        <v>1</v>
      </c>
      <c r="F47" s="459">
        <v>17807.286581132073</v>
      </c>
      <c r="G47" s="459">
        <v>16408.661398837095</v>
      </c>
      <c r="H47" s="459">
        <v>11894.75</v>
      </c>
      <c r="I47" s="459">
        <v>8008.0895999999993</v>
      </c>
      <c r="J47" s="459">
        <v>5952.5084765870997</v>
      </c>
      <c r="K47" s="459">
        <v>8656.8018700891425</v>
      </c>
      <c r="L47" s="459">
        <v>9002.2526929626219</v>
      </c>
      <c r="M47" s="459">
        <v>7671.7509861325125</v>
      </c>
      <c r="N47" s="459">
        <v>9061.5659782735256</v>
      </c>
      <c r="O47" s="459">
        <v>9638.0955527751648</v>
      </c>
      <c r="P47" s="459">
        <v>9456.312119024391</v>
      </c>
      <c r="Q47" s="459">
        <v>13059.196859394779</v>
      </c>
      <c r="R47" s="459">
        <v>10701.902030625</v>
      </c>
      <c r="S47" s="459">
        <v>15716.823041507814</v>
      </c>
      <c r="T47" s="459">
        <v>15898.959620679014</v>
      </c>
      <c r="U47" s="459">
        <v>16364.349093750001</v>
      </c>
      <c r="V47" s="459">
        <v>19161.466513705585</v>
      </c>
      <c r="W47" s="459">
        <v>14804.358482653066</v>
      </c>
      <c r="X47" s="459">
        <v>15190.058482653063</v>
      </c>
      <c r="Y47" s="459">
        <v>8788.4246984464298</v>
      </c>
      <c r="Z47" s="459">
        <v>8545.1842411637535</v>
      </c>
      <c r="AA47" s="393">
        <v>205.2064</v>
      </c>
      <c r="AB47" s="393">
        <v>190.34272319999999</v>
      </c>
      <c r="AC47" s="393">
        <v>146.57999999999998</v>
      </c>
      <c r="AD47" s="393">
        <v>93.206400000000002</v>
      </c>
      <c r="AE47" s="393">
        <v>68.470400000000012</v>
      </c>
      <c r="AF47" s="393">
        <v>99.622758200000007</v>
      </c>
      <c r="AG47" s="393">
        <v>103.46545709</v>
      </c>
      <c r="AH47" s="393">
        <v>88.58</v>
      </c>
      <c r="AI47" s="393">
        <v>105.47629909999999</v>
      </c>
      <c r="AJ47" s="393">
        <v>110.86923725</v>
      </c>
      <c r="AK47" s="393">
        <v>108.14240000000001</v>
      </c>
      <c r="AL47" s="393">
        <v>173.51085000000003</v>
      </c>
      <c r="AM47" s="393">
        <v>123.82964999999999</v>
      </c>
      <c r="AN47" s="393">
        <v>181.90709250000003</v>
      </c>
      <c r="AO47" s="393">
        <v>187.52620000000005</v>
      </c>
      <c r="AP47" s="393">
        <v>190.57000000000005</v>
      </c>
      <c r="AQ47" s="393">
        <v>227.95060000000001</v>
      </c>
      <c r="AR47" s="393">
        <v>172.02600000000004</v>
      </c>
      <c r="AS47" s="393">
        <v>172.02599999999998</v>
      </c>
      <c r="AT47" s="393">
        <v>103.77761999999998</v>
      </c>
      <c r="AU47" s="393">
        <v>95.584875480000008</v>
      </c>
    </row>
    <row r="48" spans="1:47" ht="20.100000000000001" customHeight="1">
      <c r="A48" s="392">
        <v>400</v>
      </c>
      <c r="B48" s="394">
        <v>1.33</v>
      </c>
      <c r="C48" s="394">
        <v>1.33</v>
      </c>
      <c r="D48" s="394">
        <v>1</v>
      </c>
      <c r="E48" s="394">
        <v>1</v>
      </c>
      <c r="F48" s="459">
        <v>22004.157801144083</v>
      </c>
      <c r="G48" s="459">
        <v>19340.835296755686</v>
      </c>
      <c r="H48" s="459">
        <v>15194</v>
      </c>
      <c r="I48" s="459">
        <v>9204.9033999999992</v>
      </c>
      <c r="J48" s="459">
        <v>7313.899749307483</v>
      </c>
      <c r="K48" s="459">
        <v>10417.2128761844</v>
      </c>
      <c r="L48" s="459">
        <v>10812.52680140415</v>
      </c>
      <c r="M48" s="459">
        <v>9307.3643062799929</v>
      </c>
      <c r="N48" s="459">
        <v>10912.610378902549</v>
      </c>
      <c r="O48" s="459">
        <v>11572.960499058456</v>
      </c>
      <c r="P48" s="459">
        <v>11391.016196627716</v>
      </c>
      <c r="Q48" s="459">
        <v>15649.609595720432</v>
      </c>
      <c r="R48" s="459">
        <v>12281.207558046875</v>
      </c>
      <c r="S48" s="459">
        <v>18160.556075381835</v>
      </c>
      <c r="T48" s="459">
        <v>18590.779043094135</v>
      </c>
      <c r="U48" s="459">
        <v>19020.854207031254</v>
      </c>
      <c r="V48" s="459">
        <v>22433.496324492382</v>
      </c>
      <c r="W48" s="459">
        <v>17248.217422321428</v>
      </c>
      <c r="X48" s="459">
        <v>17633.917422321429</v>
      </c>
      <c r="Y48" s="459">
        <v>10184.095423640625</v>
      </c>
      <c r="Z48" s="459">
        <v>9842.8706015182815</v>
      </c>
      <c r="AA48" s="393">
        <v>221.5256</v>
      </c>
      <c r="AB48" s="393">
        <v>195.87471654999999</v>
      </c>
      <c r="AC48" s="393">
        <v>162.57999999999998</v>
      </c>
      <c r="AD48" s="393">
        <v>93.525599999999997</v>
      </c>
      <c r="AE48" s="393">
        <v>73.525975000000003</v>
      </c>
      <c r="AF48" s="393">
        <v>104.77428842500001</v>
      </c>
      <c r="AG48" s="393">
        <v>108.63539995375001</v>
      </c>
      <c r="AH48" s="393">
        <v>93.865000000000009</v>
      </c>
      <c r="AI48" s="393">
        <v>110.80635546249999</v>
      </c>
      <c r="AJ48" s="393">
        <v>116.36058259375001</v>
      </c>
      <c r="AK48" s="393">
        <v>113.9746</v>
      </c>
      <c r="AL48" s="393">
        <v>178.08949375</v>
      </c>
      <c r="AM48" s="393">
        <v>124.14469375</v>
      </c>
      <c r="AN48" s="393">
        <v>183.60745593750002</v>
      </c>
      <c r="AO48" s="393">
        <v>191.01792500000002</v>
      </c>
      <c r="AP48" s="393">
        <v>193.34875000000002</v>
      </c>
      <c r="AQ48" s="393">
        <v>232.20802499999996</v>
      </c>
      <c r="AR48" s="393">
        <v>174.96149999999997</v>
      </c>
      <c r="AS48" s="393">
        <v>174.96150000000003</v>
      </c>
      <c r="AT48" s="393">
        <v>104.77041749999998</v>
      </c>
      <c r="AU48" s="393">
        <v>96.614241045000014</v>
      </c>
    </row>
    <row r="49" spans="1:52" ht="20.100000000000001" customHeight="1">
      <c r="A49" s="392">
        <v>450</v>
      </c>
      <c r="B49" s="394">
        <v>1.33</v>
      </c>
      <c r="C49" s="394">
        <v>1.33</v>
      </c>
      <c r="D49" s="394">
        <v>1</v>
      </c>
      <c r="E49" s="394">
        <v>1</v>
      </c>
      <c r="F49" s="459">
        <v>26601.062735268602</v>
      </c>
      <c r="G49" s="459">
        <v>22398.115921658391</v>
      </c>
      <c r="H49" s="459">
        <v>18893.25</v>
      </c>
      <c r="I49" s="459">
        <v>10401.758577777779</v>
      </c>
      <c r="J49" s="459">
        <v>8800.3029680288928</v>
      </c>
      <c r="K49" s="459">
        <v>12302.630297862735</v>
      </c>
      <c r="L49" s="459">
        <v>12747.810159545901</v>
      </c>
      <c r="M49" s="459">
        <v>11068.011221495142</v>
      </c>
      <c r="N49" s="459">
        <v>12888.754375459856</v>
      </c>
      <c r="O49" s="459">
        <v>13632.857632164905</v>
      </c>
      <c r="P49" s="459">
        <v>13450.790800256411</v>
      </c>
      <c r="Q49" s="459">
        <v>18248.097279529273</v>
      </c>
      <c r="R49" s="459">
        <v>13860.528523819445</v>
      </c>
      <c r="S49" s="459">
        <v>20604.320657283854</v>
      </c>
      <c r="T49" s="459">
        <v>21282.916371639232</v>
      </c>
      <c r="U49" s="459">
        <v>21678.135961805558</v>
      </c>
      <c r="V49" s="459">
        <v>25706.21395510434</v>
      </c>
      <c r="W49" s="459">
        <v>19692.079930952383</v>
      </c>
      <c r="X49" s="459">
        <v>20077.77993095238</v>
      </c>
      <c r="Y49" s="459">
        <v>11579.950432125002</v>
      </c>
      <c r="Z49" s="459">
        <v>11140.570548460697</v>
      </c>
      <c r="AA49" s="393">
        <v>237.77386666666666</v>
      </c>
      <c r="AB49" s="393">
        <v>201.28848915555557</v>
      </c>
      <c r="AC49" s="393">
        <v>178.57999999999998</v>
      </c>
      <c r="AD49" s="393">
        <v>93.773866666666663</v>
      </c>
      <c r="AE49" s="393">
        <v>78.569199999999995</v>
      </c>
      <c r="AF49" s="393">
        <v>109.89214526666667</v>
      </c>
      <c r="AG49" s="393">
        <v>113.76757773666667</v>
      </c>
      <c r="AH49" s="393">
        <v>99.086666666666673</v>
      </c>
      <c r="AI49" s="393">
        <v>116.06306596666667</v>
      </c>
      <c r="AJ49" s="393">
        <v>121.74274008333335</v>
      </c>
      <c r="AK49" s="393">
        <v>119.62186666666668</v>
      </c>
      <c r="AL49" s="393">
        <v>181.65066111111113</v>
      </c>
      <c r="AM49" s="393">
        <v>124.38972777777778</v>
      </c>
      <c r="AN49" s="393">
        <v>184.92996083333335</v>
      </c>
      <c r="AO49" s="393">
        <v>193.73371111111115</v>
      </c>
      <c r="AP49" s="393">
        <v>195.51000000000002</v>
      </c>
      <c r="AQ49" s="393">
        <v>235.51935555555556</v>
      </c>
      <c r="AR49" s="393">
        <v>177.24466666666669</v>
      </c>
      <c r="AS49" s="393">
        <v>177.24466666666666</v>
      </c>
      <c r="AT49" s="393">
        <v>105.54259333333331</v>
      </c>
      <c r="AU49" s="393">
        <v>97.414858706666692</v>
      </c>
    </row>
    <row r="50" spans="1:52" ht="20.100000000000001" customHeight="1">
      <c r="A50" s="392">
        <v>500</v>
      </c>
      <c r="B50" s="394">
        <v>1.33</v>
      </c>
      <c r="C50" s="394">
        <v>1.33</v>
      </c>
      <c r="D50" s="394">
        <v>1</v>
      </c>
      <c r="E50" s="394">
        <v>1</v>
      </c>
      <c r="F50" s="459">
        <v>31597.990408457932</v>
      </c>
      <c r="G50" s="459">
        <v>25580.437096580554</v>
      </c>
      <c r="H50" s="459">
        <v>22992.5</v>
      </c>
      <c r="I50" s="459">
        <v>11598.64272</v>
      </c>
      <c r="J50" s="459">
        <v>10411.714279759875</v>
      </c>
      <c r="K50" s="459">
        <v>14313.05214890774</v>
      </c>
      <c r="L50" s="459">
        <v>14808.099911557489</v>
      </c>
      <c r="M50" s="459">
        <v>12953.681242395616</v>
      </c>
      <c r="N50" s="459">
        <v>14989.96728000071</v>
      </c>
      <c r="O50" s="459">
        <v>15817.777069846012</v>
      </c>
      <c r="P50" s="459">
        <v>15635.614276462249</v>
      </c>
      <c r="Q50" s="459">
        <v>20852.237426576346</v>
      </c>
      <c r="R50" s="459">
        <v>15439.8602964375</v>
      </c>
      <c r="S50" s="459">
        <v>23048.10732280547</v>
      </c>
      <c r="T50" s="459">
        <v>23975.27623447531</v>
      </c>
      <c r="U50" s="459">
        <v>24335.961365625</v>
      </c>
      <c r="V50" s="459">
        <v>28979.413059593913</v>
      </c>
      <c r="W50" s="459">
        <v>22135.944937857144</v>
      </c>
      <c r="X50" s="459">
        <v>22521.644937857145</v>
      </c>
      <c r="Y50" s="459">
        <v>12975.9344389125</v>
      </c>
      <c r="Z50" s="459">
        <v>12438.280006014629</v>
      </c>
      <c r="AA50" s="393">
        <v>253.97248000000002</v>
      </c>
      <c r="AB50" s="393">
        <v>206.61950724000002</v>
      </c>
      <c r="AC50" s="393">
        <v>194.57999999999998</v>
      </c>
      <c r="AD50" s="393">
        <v>93.972480000000019</v>
      </c>
      <c r="AE50" s="393">
        <v>83.60378</v>
      </c>
      <c r="AF50" s="393">
        <v>114.98643074</v>
      </c>
      <c r="AG50" s="393">
        <v>118.873319963</v>
      </c>
      <c r="AH50" s="393">
        <v>104.264</v>
      </c>
      <c r="AI50" s="393">
        <v>121.26843437000001</v>
      </c>
      <c r="AJ50" s="393">
        <v>127.04846607499999</v>
      </c>
      <c r="AK50" s="393">
        <v>125.13968</v>
      </c>
      <c r="AL50" s="393">
        <v>184.499595</v>
      </c>
      <c r="AM50" s="393">
        <v>124.58575500000001</v>
      </c>
      <c r="AN50" s="393">
        <v>185.98796475</v>
      </c>
      <c r="AO50" s="393">
        <v>195.90634</v>
      </c>
      <c r="AP50" s="393">
        <v>197.23900000000003</v>
      </c>
      <c r="AQ50" s="393">
        <v>238.16842000000003</v>
      </c>
      <c r="AR50" s="393">
        <v>179.0712</v>
      </c>
      <c r="AS50" s="393">
        <v>179.0712</v>
      </c>
      <c r="AT50" s="393">
        <v>106.16033399999999</v>
      </c>
      <c r="AU50" s="393">
        <v>98.055352835999997</v>
      </c>
    </row>
    <row r="51" spans="1:52" ht="39.950000000000003" customHeight="1">
      <c r="A51" s="463" t="s">
        <v>372</v>
      </c>
    </row>
    <row r="52" spans="1:52" s="395" customFormat="1" ht="39.950000000000003" customHeight="1">
      <c r="A52" s="395" t="s">
        <v>259</v>
      </c>
      <c r="B52" s="458" t="s">
        <v>338</v>
      </c>
      <c r="C52" s="458" t="s">
        <v>339</v>
      </c>
      <c r="D52" s="458" t="s">
        <v>338</v>
      </c>
      <c r="E52" s="458" t="s">
        <v>339</v>
      </c>
      <c r="F52" s="395" t="s">
        <v>8</v>
      </c>
      <c r="G52" s="395" t="s">
        <v>121</v>
      </c>
      <c r="H52" s="395" t="s">
        <v>147</v>
      </c>
      <c r="I52" s="458" t="s">
        <v>346</v>
      </c>
      <c r="J52" s="395" t="s">
        <v>1</v>
      </c>
      <c r="K52" s="395" t="s">
        <v>2</v>
      </c>
      <c r="L52" s="395" t="s">
        <v>3</v>
      </c>
      <c r="M52" s="395" t="s">
        <v>4</v>
      </c>
      <c r="N52" s="395" t="s">
        <v>5</v>
      </c>
      <c r="O52" s="395" t="s">
        <v>6</v>
      </c>
      <c r="P52" s="395" t="s">
        <v>7</v>
      </c>
      <c r="Q52" s="395" t="s">
        <v>347</v>
      </c>
      <c r="R52" s="395" t="s">
        <v>348</v>
      </c>
      <c r="S52" s="395" t="s">
        <v>349</v>
      </c>
      <c r="T52" s="395" t="s">
        <v>243</v>
      </c>
      <c r="U52" s="395" t="s">
        <v>244</v>
      </c>
      <c r="V52" s="395" t="s">
        <v>245</v>
      </c>
      <c r="W52" s="395" t="s">
        <v>359</v>
      </c>
      <c r="X52" s="395" t="s">
        <v>350</v>
      </c>
      <c r="Y52" s="395" t="s">
        <v>351</v>
      </c>
      <c r="Z52" s="395" t="s">
        <v>352</v>
      </c>
      <c r="AA52" s="395" t="s">
        <v>8</v>
      </c>
      <c r="AB52" s="395" t="s">
        <v>121</v>
      </c>
      <c r="AC52" s="395" t="s">
        <v>147</v>
      </c>
      <c r="AD52" s="458" t="s">
        <v>346</v>
      </c>
      <c r="AE52" s="395" t="s">
        <v>1</v>
      </c>
      <c r="AF52" s="395" t="s">
        <v>2</v>
      </c>
      <c r="AG52" s="395" t="s">
        <v>3</v>
      </c>
      <c r="AH52" s="395" t="s">
        <v>4</v>
      </c>
      <c r="AI52" s="395" t="s">
        <v>5</v>
      </c>
      <c r="AJ52" s="395" t="s">
        <v>6</v>
      </c>
      <c r="AK52" s="395" t="s">
        <v>7</v>
      </c>
      <c r="AL52" s="395" t="s">
        <v>347</v>
      </c>
      <c r="AM52" s="395" t="s">
        <v>348</v>
      </c>
      <c r="AN52" s="395" t="s">
        <v>349</v>
      </c>
      <c r="AO52" s="395" t="s">
        <v>243</v>
      </c>
      <c r="AP52" s="395" t="s">
        <v>244</v>
      </c>
      <c r="AQ52" s="395" t="s">
        <v>245</v>
      </c>
      <c r="AR52" s="395" t="s">
        <v>359</v>
      </c>
      <c r="AS52" s="395" t="s">
        <v>350</v>
      </c>
      <c r="AT52" s="395" t="s">
        <v>351</v>
      </c>
      <c r="AU52" s="395" t="s">
        <v>352</v>
      </c>
    </row>
    <row r="53" spans="1:52" s="457" customFormat="1" ht="20.100000000000001" customHeight="1">
      <c r="A53" s="457" t="s">
        <v>239</v>
      </c>
      <c r="B53" s="457" t="s">
        <v>340</v>
      </c>
      <c r="C53" s="457" t="s">
        <v>340</v>
      </c>
      <c r="D53" s="457" t="s">
        <v>247</v>
      </c>
      <c r="E53" s="457" t="s">
        <v>247</v>
      </c>
      <c r="F53" s="457" t="s">
        <v>146</v>
      </c>
      <c r="G53" s="457" t="s">
        <v>146</v>
      </c>
      <c r="H53" s="457" t="s">
        <v>146</v>
      </c>
      <c r="I53" s="457" t="s">
        <v>146</v>
      </c>
      <c r="J53" s="457" t="s">
        <v>146</v>
      </c>
      <c r="K53" s="457" t="s">
        <v>146</v>
      </c>
      <c r="L53" s="457" t="s">
        <v>146</v>
      </c>
      <c r="M53" s="457" t="s">
        <v>146</v>
      </c>
      <c r="N53" s="457" t="s">
        <v>146</v>
      </c>
      <c r="O53" s="457" t="s">
        <v>146</v>
      </c>
      <c r="P53" s="457" t="s">
        <v>146</v>
      </c>
      <c r="Q53" s="457" t="s">
        <v>146</v>
      </c>
      <c r="R53" s="457" t="s">
        <v>146</v>
      </c>
      <c r="S53" s="457" t="s">
        <v>146</v>
      </c>
      <c r="T53" s="457" t="s">
        <v>146</v>
      </c>
      <c r="U53" s="457" t="s">
        <v>146</v>
      </c>
      <c r="V53" s="457" t="s">
        <v>146</v>
      </c>
      <c r="W53" s="457" t="s">
        <v>146</v>
      </c>
      <c r="X53" s="457" t="s">
        <v>146</v>
      </c>
      <c r="Y53" s="457" t="s">
        <v>146</v>
      </c>
      <c r="Z53" s="457" t="s">
        <v>146</v>
      </c>
      <c r="AA53" s="457" t="s">
        <v>261</v>
      </c>
      <c r="AB53" s="457" t="s">
        <v>261</v>
      </c>
      <c r="AC53" s="457" t="s">
        <v>261</v>
      </c>
      <c r="AD53" s="457" t="s">
        <v>261</v>
      </c>
      <c r="AE53" s="457" t="s">
        <v>261</v>
      </c>
      <c r="AF53" s="457" t="s">
        <v>261</v>
      </c>
      <c r="AG53" s="457" t="s">
        <v>261</v>
      </c>
      <c r="AH53" s="457" t="s">
        <v>261</v>
      </c>
      <c r="AI53" s="457" t="s">
        <v>261</v>
      </c>
      <c r="AJ53" s="457" t="s">
        <v>261</v>
      </c>
      <c r="AK53" s="457" t="s">
        <v>261</v>
      </c>
      <c r="AL53" s="457" t="s">
        <v>261</v>
      </c>
      <c r="AM53" s="457" t="s">
        <v>261</v>
      </c>
      <c r="AN53" s="457" t="s">
        <v>261</v>
      </c>
      <c r="AO53" s="457" t="s">
        <v>261</v>
      </c>
      <c r="AP53" s="457" t="s">
        <v>261</v>
      </c>
      <c r="AQ53" s="457" t="s">
        <v>261</v>
      </c>
      <c r="AR53" s="457" t="s">
        <v>261</v>
      </c>
      <c r="AS53" s="457" t="s">
        <v>261</v>
      </c>
      <c r="AT53" s="457" t="s">
        <v>261</v>
      </c>
      <c r="AU53" s="457" t="s">
        <v>261</v>
      </c>
    </row>
    <row r="54" spans="1:52" ht="20.100000000000001" customHeight="1">
      <c r="A54" s="392">
        <v>5</v>
      </c>
      <c r="B54" s="394">
        <v>1</v>
      </c>
      <c r="C54" s="394">
        <v>1</v>
      </c>
      <c r="D54" s="394">
        <v>1</v>
      </c>
      <c r="E54" s="394">
        <v>1</v>
      </c>
      <c r="F54" s="393">
        <v>42</v>
      </c>
      <c r="G54" s="393">
        <v>66.666249999999991</v>
      </c>
      <c r="H54" s="393">
        <v>40</v>
      </c>
      <c r="I54" s="393">
        <v>40</v>
      </c>
      <c r="J54" s="393">
        <v>27.5</v>
      </c>
      <c r="K54" s="393">
        <v>27.5</v>
      </c>
      <c r="L54" s="393">
        <v>23.375</v>
      </c>
      <c r="M54" s="393">
        <v>27.5</v>
      </c>
      <c r="N54" s="393">
        <v>27.5</v>
      </c>
      <c r="O54" s="393">
        <v>25</v>
      </c>
      <c r="P54" s="393">
        <v>22.5</v>
      </c>
      <c r="Q54" s="393">
        <v>34.375</v>
      </c>
      <c r="R54" s="393">
        <v>41.25</v>
      </c>
      <c r="S54" s="393">
        <v>28.875</v>
      </c>
      <c r="T54" s="393">
        <v>25</v>
      </c>
      <c r="U54" s="393">
        <v>27.5</v>
      </c>
      <c r="V54" s="393">
        <v>27.5</v>
      </c>
      <c r="W54" s="393">
        <v>21.25</v>
      </c>
      <c r="X54" s="393">
        <v>27.5</v>
      </c>
      <c r="Y54" s="393">
        <v>16.5</v>
      </c>
      <c r="Z54" s="393">
        <v>34.049999999999997</v>
      </c>
      <c r="AA54" s="393">
        <v>33.6</v>
      </c>
      <c r="AB54" s="393">
        <v>53.332999999999998</v>
      </c>
      <c r="AC54" s="393">
        <v>32</v>
      </c>
      <c r="AD54" s="393">
        <v>32</v>
      </c>
      <c r="AE54" s="393">
        <v>22</v>
      </c>
      <c r="AF54" s="393">
        <v>25.665199999999999</v>
      </c>
      <c r="AG54" s="393">
        <v>21.815420000000007</v>
      </c>
      <c r="AH54" s="393">
        <v>22</v>
      </c>
      <c r="AI54" s="393">
        <v>25.665199999999999</v>
      </c>
      <c r="AJ54" s="393">
        <v>23.332000000000001</v>
      </c>
      <c r="AK54" s="393">
        <v>21.6</v>
      </c>
      <c r="AL54" s="393">
        <v>30.25</v>
      </c>
      <c r="AM54" s="393">
        <v>36.299999999999997</v>
      </c>
      <c r="AN54" s="393">
        <v>27.720000000000002</v>
      </c>
      <c r="AO54" s="393">
        <v>24</v>
      </c>
      <c r="AP54" s="393">
        <v>26.4</v>
      </c>
      <c r="AQ54" s="393">
        <v>26.4</v>
      </c>
      <c r="AR54" s="393">
        <v>20.399999999999999</v>
      </c>
      <c r="AS54" s="393">
        <v>26.4</v>
      </c>
      <c r="AT54" s="393">
        <v>14.52</v>
      </c>
      <c r="AU54" s="393">
        <v>29.963999999999999</v>
      </c>
      <c r="AV54" s="460"/>
      <c r="AW54" s="460"/>
      <c r="AX54" s="460"/>
      <c r="AY54" s="460"/>
      <c r="AZ54" s="460"/>
    </row>
    <row r="55" spans="1:52" ht="20.100000000000001" customHeight="1">
      <c r="A55" s="392">
        <v>6</v>
      </c>
      <c r="B55" s="394">
        <v>1</v>
      </c>
      <c r="C55" s="394">
        <v>1</v>
      </c>
      <c r="D55" s="394">
        <v>1</v>
      </c>
      <c r="E55" s="394">
        <v>1</v>
      </c>
      <c r="F55" s="393">
        <v>50.88</v>
      </c>
      <c r="G55" s="393">
        <v>79.999499999999998</v>
      </c>
      <c r="H55" s="393">
        <v>48</v>
      </c>
      <c r="I55" s="393">
        <v>48</v>
      </c>
      <c r="J55" s="393">
        <v>33</v>
      </c>
      <c r="K55" s="393">
        <v>33</v>
      </c>
      <c r="L55" s="393">
        <v>28.049999999999997</v>
      </c>
      <c r="M55" s="393">
        <v>33</v>
      </c>
      <c r="N55" s="393">
        <v>33</v>
      </c>
      <c r="O55" s="393">
        <v>30</v>
      </c>
      <c r="P55" s="393">
        <v>27</v>
      </c>
      <c r="Q55" s="393">
        <v>41.25</v>
      </c>
      <c r="R55" s="393">
        <v>49.5</v>
      </c>
      <c r="S55" s="393">
        <v>34.650000000000006</v>
      </c>
      <c r="T55" s="393">
        <v>30</v>
      </c>
      <c r="U55" s="393">
        <v>33</v>
      </c>
      <c r="V55" s="393">
        <v>33</v>
      </c>
      <c r="W55" s="393">
        <v>25.5</v>
      </c>
      <c r="X55" s="393">
        <v>33</v>
      </c>
      <c r="Y55" s="393">
        <v>19.799999999999997</v>
      </c>
      <c r="Z55" s="393">
        <v>40.86</v>
      </c>
      <c r="AA55" s="393">
        <v>35.25333333333333</v>
      </c>
      <c r="AB55" s="393">
        <v>53.332999999999998</v>
      </c>
      <c r="AC55" s="393">
        <v>32</v>
      </c>
      <c r="AD55" s="393">
        <v>32</v>
      </c>
      <c r="AE55" s="393">
        <v>22</v>
      </c>
      <c r="AF55" s="393">
        <v>28.721</v>
      </c>
      <c r="AG55" s="393">
        <v>24.412850000000006</v>
      </c>
      <c r="AH55" s="393">
        <v>22</v>
      </c>
      <c r="AI55" s="393">
        <v>28.721</v>
      </c>
      <c r="AJ55" s="393">
        <v>26.11</v>
      </c>
      <c r="AK55" s="393">
        <v>24</v>
      </c>
      <c r="AL55" s="393">
        <v>34.375</v>
      </c>
      <c r="AM55" s="393">
        <v>41.25</v>
      </c>
      <c r="AN55" s="393">
        <v>30.8</v>
      </c>
      <c r="AO55" s="393">
        <v>26.666666666666664</v>
      </c>
      <c r="AP55" s="393">
        <v>29.333333333333332</v>
      </c>
      <c r="AQ55" s="393">
        <v>29.333333333333332</v>
      </c>
      <c r="AR55" s="393">
        <v>22.666666666666664</v>
      </c>
      <c r="AS55" s="393">
        <v>29.333333333333332</v>
      </c>
      <c r="AT55" s="393">
        <v>16.5</v>
      </c>
      <c r="AU55" s="393">
        <v>34.049999999999997</v>
      </c>
      <c r="AV55" s="460"/>
      <c r="AW55" s="460"/>
      <c r="AX55" s="460"/>
      <c r="AY55" s="460"/>
      <c r="AZ55" s="460"/>
    </row>
    <row r="56" spans="1:52" ht="20.100000000000001" customHeight="1">
      <c r="A56" s="392">
        <v>7</v>
      </c>
      <c r="B56" s="394">
        <v>1</v>
      </c>
      <c r="C56" s="394">
        <v>1</v>
      </c>
      <c r="D56" s="394">
        <v>1</v>
      </c>
      <c r="E56" s="394">
        <v>1</v>
      </c>
      <c r="F56" s="393">
        <v>59.92</v>
      </c>
      <c r="G56" s="393">
        <v>93.332750000000004</v>
      </c>
      <c r="H56" s="393">
        <v>56</v>
      </c>
      <c r="I56" s="393">
        <v>56</v>
      </c>
      <c r="J56" s="393">
        <v>38.5</v>
      </c>
      <c r="K56" s="393">
        <v>38.5</v>
      </c>
      <c r="L56" s="393">
        <v>32.725000000000001</v>
      </c>
      <c r="M56" s="393">
        <v>38.5</v>
      </c>
      <c r="N56" s="393">
        <v>38.5</v>
      </c>
      <c r="O56" s="393">
        <v>35</v>
      </c>
      <c r="P56" s="393">
        <v>32.142857142857146</v>
      </c>
      <c r="Q56" s="393">
        <v>48.125</v>
      </c>
      <c r="R56" s="393">
        <v>57.75</v>
      </c>
      <c r="S56" s="393">
        <v>41.250000000000007</v>
      </c>
      <c r="T56" s="393">
        <v>35.714285714285715</v>
      </c>
      <c r="U56" s="393">
        <v>39.285714285714292</v>
      </c>
      <c r="V56" s="393">
        <v>39.285714285714292</v>
      </c>
      <c r="W56" s="393">
        <v>30.357142857142858</v>
      </c>
      <c r="X56" s="393">
        <v>39.285714285714292</v>
      </c>
      <c r="Y56" s="393">
        <v>23.099999999999994</v>
      </c>
      <c r="Z56" s="393">
        <v>47.669999999999995</v>
      </c>
      <c r="AA56" s="393">
        <v>37.954285714285717</v>
      </c>
      <c r="AB56" s="393">
        <v>53.332999999999998</v>
      </c>
      <c r="AC56" s="393">
        <v>32</v>
      </c>
      <c r="AD56" s="393">
        <v>32</v>
      </c>
      <c r="AE56" s="393">
        <v>22</v>
      </c>
      <c r="AF56" s="393">
        <v>30.903714285714287</v>
      </c>
      <c r="AG56" s="393">
        <v>26.268157142857149</v>
      </c>
      <c r="AH56" s="393">
        <v>22</v>
      </c>
      <c r="AI56" s="393">
        <v>30.903714285714287</v>
      </c>
      <c r="AJ56" s="393">
        <v>28.094285714285714</v>
      </c>
      <c r="AK56" s="393">
        <v>25.714285714285715</v>
      </c>
      <c r="AL56" s="393">
        <v>37.321428571428569</v>
      </c>
      <c r="AM56" s="393">
        <v>44.785714285714285</v>
      </c>
      <c r="AN56" s="393">
        <v>33</v>
      </c>
      <c r="AO56" s="393">
        <v>28.571428571428569</v>
      </c>
      <c r="AP56" s="393">
        <v>31.428571428571431</v>
      </c>
      <c r="AQ56" s="393">
        <v>31.428571428571431</v>
      </c>
      <c r="AR56" s="393">
        <v>24.285714285714285</v>
      </c>
      <c r="AS56" s="393">
        <v>31.428571428571431</v>
      </c>
      <c r="AT56" s="393">
        <v>17.914285714285715</v>
      </c>
      <c r="AU56" s="393">
        <v>36.968571428571423</v>
      </c>
      <c r="AV56" s="460"/>
      <c r="AW56" s="460"/>
      <c r="AX56" s="460"/>
      <c r="AY56" s="460"/>
      <c r="AZ56" s="460"/>
    </row>
    <row r="57" spans="1:52" ht="20.100000000000001" customHeight="1">
      <c r="A57" s="392">
        <v>8</v>
      </c>
      <c r="B57" s="394">
        <v>1</v>
      </c>
      <c r="C57" s="394">
        <v>1</v>
      </c>
      <c r="D57" s="394">
        <v>1</v>
      </c>
      <c r="E57" s="394">
        <v>1</v>
      </c>
      <c r="F57" s="393">
        <v>69.12</v>
      </c>
      <c r="G57" s="393">
        <v>106.666</v>
      </c>
      <c r="H57" s="393">
        <v>64</v>
      </c>
      <c r="I57" s="393">
        <v>64</v>
      </c>
      <c r="J57" s="393">
        <v>44</v>
      </c>
      <c r="K57" s="393">
        <v>48.131836843750015</v>
      </c>
      <c r="L57" s="393">
        <v>40.912061317187515</v>
      </c>
      <c r="M57" s="393">
        <v>44</v>
      </c>
      <c r="N57" s="393">
        <v>48.131836843750015</v>
      </c>
      <c r="O57" s="393">
        <v>43.756215312499997</v>
      </c>
      <c r="P57" s="393">
        <v>40.5</v>
      </c>
      <c r="Q57" s="393">
        <v>56.826171875</v>
      </c>
      <c r="R57" s="393">
        <v>68.19140625</v>
      </c>
      <c r="S57" s="393">
        <v>51.975000000000001</v>
      </c>
      <c r="T57" s="393">
        <v>45</v>
      </c>
      <c r="U57" s="393">
        <v>49.5</v>
      </c>
      <c r="V57" s="393">
        <v>49.5</v>
      </c>
      <c r="W57" s="393">
        <v>38.25</v>
      </c>
      <c r="X57" s="393">
        <v>49.5</v>
      </c>
      <c r="Y57" s="393">
        <v>27.276562499999997</v>
      </c>
      <c r="Z57" s="393">
        <v>56.288906249999997</v>
      </c>
      <c r="AA57" s="393">
        <v>40.06</v>
      </c>
      <c r="AB57" s="393">
        <v>53.332999999999998</v>
      </c>
      <c r="AC57" s="393">
        <v>32</v>
      </c>
      <c r="AD57" s="393">
        <v>32</v>
      </c>
      <c r="AE57" s="393">
        <v>22</v>
      </c>
      <c r="AF57" s="393">
        <v>32.540750000000003</v>
      </c>
      <c r="AG57" s="393">
        <v>27.659637500000002</v>
      </c>
      <c r="AH57" s="393">
        <v>22</v>
      </c>
      <c r="AI57" s="393">
        <v>32.540750000000003</v>
      </c>
      <c r="AJ57" s="393">
        <v>29.5825</v>
      </c>
      <c r="AK57" s="393">
        <v>27</v>
      </c>
      <c r="AL57" s="393">
        <v>39.53125</v>
      </c>
      <c r="AM57" s="393">
        <v>47.4375</v>
      </c>
      <c r="AN57" s="393">
        <v>34.650000000000006</v>
      </c>
      <c r="AO57" s="393">
        <v>30</v>
      </c>
      <c r="AP57" s="393">
        <v>33</v>
      </c>
      <c r="AQ57" s="393">
        <v>33</v>
      </c>
      <c r="AR57" s="393">
        <v>25.5</v>
      </c>
      <c r="AS57" s="393">
        <v>33</v>
      </c>
      <c r="AT57" s="393">
        <v>18.974999999999998</v>
      </c>
      <c r="AU57" s="393">
        <v>39.157499999999999</v>
      </c>
      <c r="AV57" s="460"/>
      <c r="AW57" s="460"/>
      <c r="AX57" s="460"/>
      <c r="AY57" s="460"/>
      <c r="AZ57" s="460"/>
    </row>
    <row r="58" spans="1:52" ht="20.100000000000001" customHeight="1">
      <c r="A58" s="392">
        <v>9</v>
      </c>
      <c r="B58" s="394">
        <v>1</v>
      </c>
      <c r="C58" s="394">
        <v>1</v>
      </c>
      <c r="D58" s="394">
        <v>1</v>
      </c>
      <c r="E58" s="394">
        <v>1</v>
      </c>
      <c r="F58" s="393">
        <v>78.48</v>
      </c>
      <c r="G58" s="393">
        <v>119.99924999999999</v>
      </c>
      <c r="H58" s="393">
        <v>72</v>
      </c>
      <c r="I58" s="393">
        <v>72</v>
      </c>
      <c r="J58" s="393">
        <v>49.5</v>
      </c>
      <c r="K58" s="393">
        <v>58.468632750000005</v>
      </c>
      <c r="L58" s="393">
        <v>49.69833783750002</v>
      </c>
      <c r="M58" s="393">
        <v>49.5</v>
      </c>
      <c r="N58" s="393">
        <v>58.468632750000005</v>
      </c>
      <c r="O58" s="393">
        <v>53.153302499999995</v>
      </c>
      <c r="P58" s="393">
        <v>49.000000000000007</v>
      </c>
      <c r="Q58" s="393">
        <v>69.609375</v>
      </c>
      <c r="R58" s="393">
        <v>83.53125</v>
      </c>
      <c r="S58" s="393">
        <v>63.524999999999999</v>
      </c>
      <c r="T58" s="393">
        <v>55</v>
      </c>
      <c r="U58" s="393">
        <v>60.5</v>
      </c>
      <c r="V58" s="393">
        <v>59.8888888888889</v>
      </c>
      <c r="W58" s="393">
        <v>46.277777777777779</v>
      </c>
      <c r="X58" s="393">
        <v>59.8888888888889</v>
      </c>
      <c r="Y58" s="393">
        <v>33.412500000000001</v>
      </c>
      <c r="Z58" s="393">
        <v>68.951250000000016</v>
      </c>
      <c r="AA58" s="393">
        <v>41.768888888888888</v>
      </c>
      <c r="AB58" s="393">
        <v>53.332999999999998</v>
      </c>
      <c r="AC58" s="393">
        <v>32</v>
      </c>
      <c r="AD58" s="393">
        <v>32</v>
      </c>
      <c r="AE58" s="393">
        <v>22</v>
      </c>
      <c r="AF58" s="393">
        <v>33.814</v>
      </c>
      <c r="AG58" s="393">
        <v>30.125700000000009</v>
      </c>
      <c r="AH58" s="393">
        <v>22</v>
      </c>
      <c r="AI58" s="393">
        <v>33.814</v>
      </c>
      <c r="AJ58" s="393">
        <v>30.740000000000002</v>
      </c>
      <c r="AK58" s="393">
        <v>28</v>
      </c>
      <c r="AL58" s="393">
        <v>41.25</v>
      </c>
      <c r="AM58" s="393">
        <v>49.5</v>
      </c>
      <c r="AN58" s="393">
        <v>38.5</v>
      </c>
      <c r="AO58" s="393">
        <v>33.333333333333329</v>
      </c>
      <c r="AP58" s="393">
        <v>36.666666666666671</v>
      </c>
      <c r="AQ58" s="393">
        <v>34.222222222222221</v>
      </c>
      <c r="AR58" s="393">
        <v>26.444444444444443</v>
      </c>
      <c r="AS58" s="393">
        <v>34.222222222222221</v>
      </c>
      <c r="AT58" s="393">
        <v>19.799999999999997</v>
      </c>
      <c r="AU58" s="393">
        <v>40.86</v>
      </c>
      <c r="AV58" s="460"/>
      <c r="AW58" s="460"/>
      <c r="AX58" s="460"/>
      <c r="AY58" s="460"/>
      <c r="AZ58" s="460"/>
    </row>
    <row r="59" spans="1:52" ht="20.100000000000001" customHeight="1">
      <c r="A59" s="392">
        <v>10</v>
      </c>
      <c r="B59" s="394">
        <v>1</v>
      </c>
      <c r="C59" s="394">
        <v>1</v>
      </c>
      <c r="D59" s="394">
        <v>1</v>
      </c>
      <c r="E59" s="394">
        <v>1</v>
      </c>
      <c r="F59" s="393">
        <v>88</v>
      </c>
      <c r="G59" s="393">
        <v>133.33249999999998</v>
      </c>
      <c r="H59" s="393">
        <v>80</v>
      </c>
      <c r="I59" s="393">
        <v>80</v>
      </c>
      <c r="J59" s="393">
        <v>55</v>
      </c>
      <c r="K59" s="393">
        <v>68.938069475000006</v>
      </c>
      <c r="L59" s="393">
        <v>62.327100000000016</v>
      </c>
      <c r="M59" s="393">
        <v>55</v>
      </c>
      <c r="N59" s="393">
        <v>68.938069475000006</v>
      </c>
      <c r="O59" s="393">
        <v>62.670972249999998</v>
      </c>
      <c r="P59" s="393">
        <v>57.6</v>
      </c>
      <c r="Q59" s="393">
        <v>82.5859375</v>
      </c>
      <c r="R59" s="393">
        <v>99.103125000000006</v>
      </c>
      <c r="S59" s="393">
        <v>80.849999999999994</v>
      </c>
      <c r="T59" s="393">
        <v>70</v>
      </c>
      <c r="U59" s="393">
        <v>77</v>
      </c>
      <c r="V59" s="393">
        <v>70.400000000000006</v>
      </c>
      <c r="W59" s="393">
        <v>54.400000000000006</v>
      </c>
      <c r="X59" s="393">
        <v>70.400000000000006</v>
      </c>
      <c r="Y59" s="393">
        <v>39.641250000000007</v>
      </c>
      <c r="Z59" s="393">
        <v>81.805125000000004</v>
      </c>
      <c r="AA59" s="393">
        <v>43.2</v>
      </c>
      <c r="AB59" s="393">
        <v>53.332999999999998</v>
      </c>
      <c r="AC59" s="393">
        <v>32</v>
      </c>
      <c r="AD59" s="393">
        <v>32</v>
      </c>
      <c r="AE59" s="393">
        <v>22</v>
      </c>
      <c r="AF59" s="393">
        <v>34.832599999999999</v>
      </c>
      <c r="AG59" s="393">
        <v>32.723130000000005</v>
      </c>
      <c r="AH59" s="393">
        <v>22</v>
      </c>
      <c r="AI59" s="393">
        <v>34.832599999999999</v>
      </c>
      <c r="AJ59" s="393">
        <v>31.666</v>
      </c>
      <c r="AK59" s="393">
        <v>28.799999999999997</v>
      </c>
      <c r="AL59" s="393">
        <v>42.625</v>
      </c>
      <c r="AM59" s="393">
        <v>51.150000000000006</v>
      </c>
      <c r="AN59" s="393">
        <v>41.58</v>
      </c>
      <c r="AO59" s="393">
        <v>36</v>
      </c>
      <c r="AP59" s="393">
        <v>39.6</v>
      </c>
      <c r="AQ59" s="393">
        <v>35.200000000000003</v>
      </c>
      <c r="AR59" s="393">
        <v>27.2</v>
      </c>
      <c r="AS59" s="393">
        <v>35.200000000000003</v>
      </c>
      <c r="AT59" s="393">
        <v>21.78</v>
      </c>
      <c r="AU59" s="393">
        <v>42.222000000000001</v>
      </c>
      <c r="AV59" s="460"/>
      <c r="AW59" s="460"/>
      <c r="AX59" s="460"/>
      <c r="AY59" s="460"/>
      <c r="AZ59" s="460"/>
    </row>
    <row r="60" spans="1:52" ht="20.100000000000001" customHeight="1">
      <c r="A60" s="392">
        <v>11</v>
      </c>
      <c r="B60" s="394">
        <v>1</v>
      </c>
      <c r="C60" s="394">
        <v>1</v>
      </c>
      <c r="D60" s="394">
        <v>1</v>
      </c>
      <c r="E60" s="394">
        <v>1</v>
      </c>
      <c r="F60" s="393">
        <v>101.42650088327218</v>
      </c>
      <c r="G60" s="393">
        <v>146.66575</v>
      </c>
      <c r="H60" s="393">
        <v>88</v>
      </c>
      <c r="I60" s="393">
        <v>88</v>
      </c>
      <c r="J60" s="393">
        <v>60.5</v>
      </c>
      <c r="K60" s="393">
        <v>79.503972250000004</v>
      </c>
      <c r="L60" s="393">
        <v>76.352100000000007</v>
      </c>
      <c r="M60" s="393">
        <v>60.5</v>
      </c>
      <c r="N60" s="393">
        <v>79.503972250000004</v>
      </c>
      <c r="O60" s="393">
        <v>72.276338409090911</v>
      </c>
      <c r="P60" s="393">
        <v>66.27272727272728</v>
      </c>
      <c r="Q60" s="393">
        <v>95.703125000000014</v>
      </c>
      <c r="R60" s="393">
        <v>114.84375000000001</v>
      </c>
      <c r="S60" s="393">
        <v>98.175000000000011</v>
      </c>
      <c r="T60" s="393">
        <v>85</v>
      </c>
      <c r="U60" s="393">
        <v>93.5</v>
      </c>
      <c r="V60" s="393">
        <v>81</v>
      </c>
      <c r="W60" s="393">
        <v>62.590909090909093</v>
      </c>
      <c r="X60" s="393">
        <v>81</v>
      </c>
      <c r="Y60" s="393">
        <v>49.5</v>
      </c>
      <c r="Z60" s="393">
        <v>94.798295454545453</v>
      </c>
      <c r="AA60" s="393">
        <v>44.42909090909091</v>
      </c>
      <c r="AB60" s="393">
        <v>53.332999999999998</v>
      </c>
      <c r="AC60" s="393">
        <v>32</v>
      </c>
      <c r="AD60" s="393">
        <v>32</v>
      </c>
      <c r="AE60" s="393">
        <v>22</v>
      </c>
      <c r="AF60" s="393">
        <v>35.665999999999997</v>
      </c>
      <c r="AG60" s="393">
        <v>34.848300000000009</v>
      </c>
      <c r="AH60" s="393">
        <v>23.09090909090909</v>
      </c>
      <c r="AI60" s="393">
        <v>35.665999999999997</v>
      </c>
      <c r="AJ60" s="393">
        <v>32.423636363636362</v>
      </c>
      <c r="AK60" s="393">
        <v>29.454545454545453</v>
      </c>
      <c r="AL60" s="393">
        <v>43.75</v>
      </c>
      <c r="AM60" s="393">
        <v>52.5</v>
      </c>
      <c r="AN60" s="393">
        <v>44.1</v>
      </c>
      <c r="AO60" s="393">
        <v>38.18181818181818</v>
      </c>
      <c r="AP60" s="393">
        <v>42</v>
      </c>
      <c r="AQ60" s="393">
        <v>36</v>
      </c>
      <c r="AR60" s="393">
        <v>27.81818181818182</v>
      </c>
      <c r="AS60" s="393">
        <v>36</v>
      </c>
      <c r="AT60" s="393">
        <v>23.4</v>
      </c>
      <c r="AU60" s="393">
        <v>43.336363636363636</v>
      </c>
      <c r="AV60" s="460"/>
      <c r="AW60" s="460"/>
      <c r="AX60" s="460"/>
      <c r="AY60" s="460"/>
      <c r="AZ60" s="460"/>
    </row>
    <row r="61" spans="1:52" ht="20.100000000000001" customHeight="1">
      <c r="A61" s="392">
        <v>12</v>
      </c>
      <c r="B61" s="394">
        <v>1</v>
      </c>
      <c r="C61" s="394">
        <v>1</v>
      </c>
      <c r="D61" s="394">
        <v>1</v>
      </c>
      <c r="E61" s="394">
        <v>1</v>
      </c>
      <c r="F61" s="393">
        <v>115.38948984645864</v>
      </c>
      <c r="G61" s="393">
        <v>159.999</v>
      </c>
      <c r="H61" s="393">
        <v>96</v>
      </c>
      <c r="I61" s="393">
        <v>96</v>
      </c>
      <c r="J61" s="393">
        <v>66</v>
      </c>
      <c r="K61" s="393">
        <v>90.142224562500004</v>
      </c>
      <c r="L61" s="393">
        <v>90.377100000000013</v>
      </c>
      <c r="M61" s="393">
        <v>66</v>
      </c>
      <c r="N61" s="393">
        <v>90.142224562500004</v>
      </c>
      <c r="O61" s="393">
        <v>81.947476875000007</v>
      </c>
      <c r="P61" s="393">
        <v>75</v>
      </c>
      <c r="Q61" s="393">
        <v>108.92578125</v>
      </c>
      <c r="R61" s="393">
        <v>130.7109375</v>
      </c>
      <c r="S61" s="393">
        <v>115.5</v>
      </c>
      <c r="T61" s="393">
        <v>100</v>
      </c>
      <c r="U61" s="393">
        <v>110</v>
      </c>
      <c r="V61" s="393">
        <v>91.666666666666671</v>
      </c>
      <c r="W61" s="393">
        <v>70.833333333333343</v>
      </c>
      <c r="X61" s="393">
        <v>91.666666666666671</v>
      </c>
      <c r="Y61" s="393">
        <v>59.399999999999991</v>
      </c>
      <c r="Z61" s="393">
        <v>107.8959375</v>
      </c>
      <c r="AA61" s="393">
        <v>45.506666666666661</v>
      </c>
      <c r="AB61" s="393">
        <v>53.332999999999998</v>
      </c>
      <c r="AC61" s="393">
        <v>32</v>
      </c>
      <c r="AD61" s="393">
        <v>32</v>
      </c>
      <c r="AE61" s="393">
        <v>22</v>
      </c>
      <c r="AF61" s="393">
        <v>36.360500000000002</v>
      </c>
      <c r="AG61" s="393">
        <v>36.619275000000002</v>
      </c>
      <c r="AH61" s="393">
        <v>24</v>
      </c>
      <c r="AI61" s="393">
        <v>36.360500000000002</v>
      </c>
      <c r="AJ61" s="393">
        <v>33.055</v>
      </c>
      <c r="AK61" s="393">
        <v>30</v>
      </c>
      <c r="AL61" s="393">
        <v>44.6875</v>
      </c>
      <c r="AM61" s="393">
        <v>53.625</v>
      </c>
      <c r="AN61" s="393">
        <v>46.2</v>
      </c>
      <c r="AO61" s="393">
        <v>40</v>
      </c>
      <c r="AP61" s="393">
        <v>44</v>
      </c>
      <c r="AQ61" s="393">
        <v>36.666666666666664</v>
      </c>
      <c r="AR61" s="393">
        <v>28.333333333333332</v>
      </c>
      <c r="AS61" s="393">
        <v>36.666666666666664</v>
      </c>
      <c r="AT61" s="393">
        <v>24.75</v>
      </c>
      <c r="AU61" s="393">
        <v>44.265000000000001</v>
      </c>
      <c r="AV61" s="460"/>
      <c r="AW61" s="460"/>
      <c r="AX61" s="460"/>
      <c r="AY61" s="460"/>
      <c r="AZ61" s="460"/>
    </row>
    <row r="62" spans="1:52" ht="20.100000000000001" customHeight="1">
      <c r="A62" s="392">
        <v>13</v>
      </c>
      <c r="B62" s="394">
        <v>1</v>
      </c>
      <c r="C62" s="394">
        <v>1</v>
      </c>
      <c r="D62" s="394">
        <v>1</v>
      </c>
      <c r="E62" s="394">
        <v>1</v>
      </c>
      <c r="F62" s="393">
        <v>129.57073287126465</v>
      </c>
      <c r="G62" s="393">
        <v>173.33224999999999</v>
      </c>
      <c r="H62" s="393">
        <v>104</v>
      </c>
      <c r="I62" s="393">
        <v>104</v>
      </c>
      <c r="J62" s="393">
        <v>71.5</v>
      </c>
      <c r="K62" s="393">
        <v>100.83613036538462</v>
      </c>
      <c r="L62" s="393">
        <v>104.40210000000002</v>
      </c>
      <c r="M62" s="393">
        <v>71.5</v>
      </c>
      <c r="N62" s="393">
        <v>100.83613036538462</v>
      </c>
      <c r="O62" s="393">
        <v>91.669209423076921</v>
      </c>
      <c r="P62" s="393">
        <v>83.769230769230759</v>
      </c>
      <c r="Q62" s="393">
        <v>122.22956730769232</v>
      </c>
      <c r="R62" s="393">
        <v>146.67548076923077</v>
      </c>
      <c r="S62" s="393">
        <v>132.82499999999999</v>
      </c>
      <c r="T62" s="393">
        <v>115</v>
      </c>
      <c r="U62" s="393">
        <v>126.5</v>
      </c>
      <c r="V62" s="393">
        <v>103.5</v>
      </c>
      <c r="W62" s="393">
        <v>79.115384615384613</v>
      </c>
      <c r="X62" s="393">
        <v>102.38461538461539</v>
      </c>
      <c r="Y62" s="393">
        <v>69.3</v>
      </c>
      <c r="Z62" s="393">
        <v>121.07394230769231</v>
      </c>
      <c r="AA62" s="393">
        <v>46.467692307692303</v>
      </c>
      <c r="AB62" s="393">
        <v>53.332999999999998</v>
      </c>
      <c r="AC62" s="393">
        <v>32</v>
      </c>
      <c r="AD62" s="393">
        <v>32</v>
      </c>
      <c r="AE62" s="393">
        <v>22</v>
      </c>
      <c r="AF62" s="393">
        <v>36.948153846153843</v>
      </c>
      <c r="AG62" s="393">
        <v>38.117792307692312</v>
      </c>
      <c r="AH62" s="393">
        <v>24.76923076923077</v>
      </c>
      <c r="AI62" s="393">
        <v>36.948153846153843</v>
      </c>
      <c r="AJ62" s="393">
        <v>33.589230769230767</v>
      </c>
      <c r="AK62" s="393">
        <v>30.46153846153846</v>
      </c>
      <c r="AL62" s="393">
        <v>45.480769230769226</v>
      </c>
      <c r="AM62" s="393">
        <v>54.57692307692308</v>
      </c>
      <c r="AN62" s="393">
        <v>47.976923076923079</v>
      </c>
      <c r="AO62" s="393">
        <v>41.53846153846154</v>
      </c>
      <c r="AP62" s="393">
        <v>45.692307692307693</v>
      </c>
      <c r="AQ62" s="393">
        <v>37.384615384615387</v>
      </c>
      <c r="AR62" s="393">
        <v>28.769230769230766</v>
      </c>
      <c r="AS62" s="393">
        <v>37.230769230769226</v>
      </c>
      <c r="AT62" s="393">
        <v>25.892307692307689</v>
      </c>
      <c r="AU62" s="393">
        <v>45.050769230769227</v>
      </c>
      <c r="AV62" s="460"/>
      <c r="AW62" s="460"/>
      <c r="AX62" s="460"/>
      <c r="AY62" s="460"/>
      <c r="AZ62" s="460"/>
    </row>
    <row r="63" spans="1:52" ht="20.100000000000001" customHeight="1">
      <c r="A63" s="392">
        <v>14</v>
      </c>
      <c r="B63" s="394">
        <v>1</v>
      </c>
      <c r="C63" s="394">
        <v>1</v>
      </c>
      <c r="D63" s="394">
        <v>1</v>
      </c>
      <c r="E63" s="394">
        <v>1</v>
      </c>
      <c r="F63" s="393">
        <v>143.95774281518777</v>
      </c>
      <c r="G63" s="393">
        <v>186.66550000000001</v>
      </c>
      <c r="H63" s="393">
        <v>112</v>
      </c>
      <c r="I63" s="393">
        <v>112</v>
      </c>
      <c r="J63" s="393">
        <v>77</v>
      </c>
      <c r="K63" s="393">
        <v>111.57376391071428</v>
      </c>
      <c r="L63" s="393">
        <v>118.42710000000001</v>
      </c>
      <c r="M63" s="393">
        <v>77</v>
      </c>
      <c r="N63" s="393">
        <v>111.57376391071429</v>
      </c>
      <c r="O63" s="393">
        <v>101.43069446428572</v>
      </c>
      <c r="P63" s="393">
        <v>92.571428571428555</v>
      </c>
      <c r="Q63" s="393">
        <v>135.59709821428572</v>
      </c>
      <c r="R63" s="393">
        <v>162.71651785714286</v>
      </c>
      <c r="S63" s="393">
        <v>150.15000000000003</v>
      </c>
      <c r="T63" s="393">
        <v>130</v>
      </c>
      <c r="U63" s="393">
        <v>143</v>
      </c>
      <c r="V63" s="393">
        <v>117</v>
      </c>
      <c r="W63" s="393">
        <v>87.428571428571431</v>
      </c>
      <c r="X63" s="393">
        <v>113.14285714285714</v>
      </c>
      <c r="Y63" s="393">
        <v>79.199999999999989</v>
      </c>
      <c r="Z63" s="393">
        <v>134.31508928571429</v>
      </c>
      <c r="AA63" s="393">
        <v>47.337142857142865</v>
      </c>
      <c r="AB63" s="393">
        <v>53.332999999999998</v>
      </c>
      <c r="AC63" s="393">
        <v>32</v>
      </c>
      <c r="AD63" s="393">
        <v>32</v>
      </c>
      <c r="AE63" s="393">
        <v>22.857142857142858</v>
      </c>
      <c r="AF63" s="393">
        <v>37.451857142857143</v>
      </c>
      <c r="AG63" s="393">
        <v>39.402235714285723</v>
      </c>
      <c r="AH63" s="393">
        <v>25.428571428571427</v>
      </c>
      <c r="AI63" s="393">
        <v>37.451857142857143</v>
      </c>
      <c r="AJ63" s="393">
        <v>34.047142857142859</v>
      </c>
      <c r="AK63" s="393">
        <v>30.857142857142858</v>
      </c>
      <c r="AL63" s="393">
        <v>46.160714285714292</v>
      </c>
      <c r="AM63" s="393">
        <v>55.392857142857139</v>
      </c>
      <c r="AN63" s="393">
        <v>49.5</v>
      </c>
      <c r="AO63" s="393">
        <v>42.857142857142861</v>
      </c>
      <c r="AP63" s="393">
        <v>47.142857142857146</v>
      </c>
      <c r="AQ63" s="393">
        <v>38.571428571428569</v>
      </c>
      <c r="AR63" s="393">
        <v>29.142857142857142</v>
      </c>
      <c r="AS63" s="393">
        <v>37.714285714285715</v>
      </c>
      <c r="AT63" s="393">
        <v>26.87142857142857</v>
      </c>
      <c r="AU63" s="393">
        <v>45.724285714285713</v>
      </c>
      <c r="AV63" s="460"/>
      <c r="AW63" s="460"/>
      <c r="AX63" s="460"/>
      <c r="AY63" s="460"/>
      <c r="AZ63" s="460"/>
    </row>
    <row r="64" spans="1:52" ht="20.100000000000001" customHeight="1">
      <c r="A64" s="392">
        <v>15</v>
      </c>
      <c r="B64" s="394">
        <v>1</v>
      </c>
      <c r="C64" s="394">
        <v>1</v>
      </c>
      <c r="D64" s="394">
        <v>1</v>
      </c>
      <c r="E64" s="394">
        <v>1</v>
      </c>
      <c r="F64" s="393">
        <v>158.54136253041364</v>
      </c>
      <c r="G64" s="393">
        <v>199.99875</v>
      </c>
      <c r="H64" s="393">
        <v>120</v>
      </c>
      <c r="I64" s="393">
        <v>120</v>
      </c>
      <c r="J64" s="393">
        <v>82.5</v>
      </c>
      <c r="K64" s="393">
        <v>122.34637964999999</v>
      </c>
      <c r="L64" s="393">
        <v>132.45210000000003</v>
      </c>
      <c r="M64" s="393">
        <v>82.5</v>
      </c>
      <c r="N64" s="393">
        <v>122.34637965</v>
      </c>
      <c r="O64" s="393">
        <v>111.22398150000001</v>
      </c>
      <c r="P64" s="393">
        <v>101.4</v>
      </c>
      <c r="Q64" s="393">
        <v>149.015625</v>
      </c>
      <c r="R64" s="393">
        <v>178.81874999999999</v>
      </c>
      <c r="S64" s="393">
        <v>167.47500000000002</v>
      </c>
      <c r="T64" s="393">
        <v>145</v>
      </c>
      <c r="U64" s="393">
        <v>159.5</v>
      </c>
      <c r="V64" s="393">
        <v>130.5</v>
      </c>
      <c r="W64" s="393">
        <v>95.76666666666668</v>
      </c>
      <c r="X64" s="393">
        <v>123.93333333333334</v>
      </c>
      <c r="Y64" s="393">
        <v>89.1</v>
      </c>
      <c r="Z64" s="393">
        <v>147.60675000000001</v>
      </c>
      <c r="AA64" s="393">
        <v>48.133333333333326</v>
      </c>
      <c r="AB64" s="393">
        <v>56.888533333333328</v>
      </c>
      <c r="AC64" s="393">
        <v>34.133333333333333</v>
      </c>
      <c r="AD64" s="393">
        <v>34.133333333333333</v>
      </c>
      <c r="AE64" s="393">
        <v>23.6</v>
      </c>
      <c r="AF64" s="393">
        <v>37.888400000000004</v>
      </c>
      <c r="AG64" s="393">
        <v>40.515420000000006</v>
      </c>
      <c r="AH64" s="393">
        <v>26</v>
      </c>
      <c r="AI64" s="393">
        <v>37.888400000000004</v>
      </c>
      <c r="AJ64" s="393">
        <v>34.999333333333333</v>
      </c>
      <c r="AK64" s="393">
        <v>31.2</v>
      </c>
      <c r="AL64" s="393">
        <v>46.75</v>
      </c>
      <c r="AM64" s="393">
        <v>56.099999999999994</v>
      </c>
      <c r="AN64" s="393">
        <v>50.820000000000007</v>
      </c>
      <c r="AO64" s="393">
        <v>44</v>
      </c>
      <c r="AP64" s="393">
        <v>48.4</v>
      </c>
      <c r="AQ64" s="393">
        <v>39.6</v>
      </c>
      <c r="AR64" s="393">
        <v>30.599999999999998</v>
      </c>
      <c r="AS64" s="393">
        <v>39.599999999999994</v>
      </c>
      <c r="AT64" s="393">
        <v>27.72</v>
      </c>
      <c r="AU64" s="393">
        <v>46.307999999999993</v>
      </c>
      <c r="AV64" s="460"/>
      <c r="AW64" s="460"/>
      <c r="AX64" s="460"/>
      <c r="AY64" s="460"/>
      <c r="AZ64" s="460"/>
    </row>
    <row r="65" spans="1:52" ht="20.100000000000001" customHeight="1">
      <c r="A65" s="392">
        <v>16</v>
      </c>
      <c r="B65" s="394">
        <v>1</v>
      </c>
      <c r="C65" s="394">
        <v>1</v>
      </c>
      <c r="D65" s="394">
        <v>1</v>
      </c>
      <c r="E65" s="394">
        <v>1</v>
      </c>
      <c r="F65" s="393">
        <v>173.31472423802612</v>
      </c>
      <c r="G65" s="393">
        <v>213.33199999999999</v>
      </c>
      <c r="H65" s="393">
        <v>128</v>
      </c>
      <c r="I65" s="393">
        <v>128</v>
      </c>
      <c r="J65" s="393">
        <v>88</v>
      </c>
      <c r="K65" s="393">
        <v>133.14741842187499</v>
      </c>
      <c r="L65" s="393">
        <v>146.47710000000001</v>
      </c>
      <c r="M65" s="393">
        <v>88</v>
      </c>
      <c r="N65" s="393">
        <v>133.14741842187499</v>
      </c>
      <c r="O65" s="393">
        <v>121.04310765625</v>
      </c>
      <c r="P65" s="393">
        <v>110.25</v>
      </c>
      <c r="Q65" s="393">
        <v>162.4755859375</v>
      </c>
      <c r="R65" s="393">
        <v>194.970703125</v>
      </c>
      <c r="S65" s="393">
        <v>184.8</v>
      </c>
      <c r="T65" s="393">
        <v>160</v>
      </c>
      <c r="U65" s="393">
        <v>176</v>
      </c>
      <c r="V65" s="393">
        <v>144</v>
      </c>
      <c r="W65" s="393">
        <v>104.125</v>
      </c>
      <c r="X65" s="393">
        <v>134.75</v>
      </c>
      <c r="Y65" s="393">
        <v>98.999999999999986</v>
      </c>
      <c r="Z65" s="393">
        <v>160.939453125</v>
      </c>
      <c r="AA65" s="393">
        <v>48.87</v>
      </c>
      <c r="AB65" s="393">
        <v>59.999624999999995</v>
      </c>
      <c r="AC65" s="393">
        <v>36</v>
      </c>
      <c r="AD65" s="393">
        <v>36</v>
      </c>
      <c r="AE65" s="393">
        <v>24.25</v>
      </c>
      <c r="AF65" s="393">
        <v>39.415750000000003</v>
      </c>
      <c r="AG65" s="393">
        <v>41.489456250000003</v>
      </c>
      <c r="AH65" s="393">
        <v>26.5</v>
      </c>
      <c r="AI65" s="393">
        <v>38.270375000000001</v>
      </c>
      <c r="AJ65" s="393">
        <v>35.936875000000001</v>
      </c>
      <c r="AK65" s="393">
        <v>31.5</v>
      </c>
      <c r="AL65" s="393">
        <v>48.203125</v>
      </c>
      <c r="AM65" s="393">
        <v>57.171875</v>
      </c>
      <c r="AN65" s="393">
        <v>51.975000000000009</v>
      </c>
      <c r="AO65" s="393">
        <v>45</v>
      </c>
      <c r="AP65" s="393">
        <v>49.5</v>
      </c>
      <c r="AQ65" s="393">
        <v>40.5</v>
      </c>
      <c r="AR65" s="393">
        <v>31.875</v>
      </c>
      <c r="AS65" s="393">
        <v>41.25</v>
      </c>
      <c r="AT65" s="393">
        <v>28.462499999999999</v>
      </c>
      <c r="AU65" s="393">
        <v>46.818749999999994</v>
      </c>
      <c r="AV65" s="460"/>
      <c r="AW65" s="460"/>
      <c r="AX65" s="460"/>
      <c r="AY65" s="460"/>
      <c r="AZ65" s="460"/>
    </row>
    <row r="66" spans="1:52" ht="20.100000000000001" customHeight="1">
      <c r="A66" s="392">
        <v>17</v>
      </c>
      <c r="B66" s="394">
        <v>1</v>
      </c>
      <c r="C66" s="394">
        <v>1</v>
      </c>
      <c r="D66" s="394">
        <v>1</v>
      </c>
      <c r="E66" s="394">
        <v>1</v>
      </c>
      <c r="F66" s="393">
        <v>188.27257618198794</v>
      </c>
      <c r="G66" s="393">
        <v>226.66524999999999</v>
      </c>
      <c r="H66" s="393">
        <v>136</v>
      </c>
      <c r="I66" s="393">
        <v>136</v>
      </c>
      <c r="J66" s="393">
        <v>93.5</v>
      </c>
      <c r="K66" s="393">
        <v>143.97186439705882</v>
      </c>
      <c r="L66" s="393">
        <v>160.50210000000001</v>
      </c>
      <c r="M66" s="393">
        <v>93.5</v>
      </c>
      <c r="N66" s="393">
        <v>143.97186439705882</v>
      </c>
      <c r="O66" s="393">
        <v>130.8835130882353</v>
      </c>
      <c r="P66" s="393">
        <v>119.11764705882354</v>
      </c>
      <c r="Q66" s="393">
        <v>175.96966911764707</v>
      </c>
      <c r="R66" s="393">
        <v>211.16360294117646</v>
      </c>
      <c r="S66" s="393">
        <v>202.125</v>
      </c>
      <c r="T66" s="393">
        <v>175</v>
      </c>
      <c r="U66" s="393">
        <v>192.5</v>
      </c>
      <c r="V66" s="393">
        <v>157.5</v>
      </c>
      <c r="W66" s="393">
        <v>112.5</v>
      </c>
      <c r="X66" s="393">
        <v>145.58823529411768</v>
      </c>
      <c r="Y66" s="393">
        <v>108.9</v>
      </c>
      <c r="Z66" s="393">
        <v>174.30595588235292</v>
      </c>
      <c r="AA66" s="393">
        <v>49.557647058823527</v>
      </c>
      <c r="AB66" s="393">
        <v>62.744705882352939</v>
      </c>
      <c r="AC66" s="393">
        <v>37.647058823529413</v>
      </c>
      <c r="AD66" s="393">
        <v>37.647058823529413</v>
      </c>
      <c r="AE66" s="393">
        <v>24.823529411764707</v>
      </c>
      <c r="AF66" s="393">
        <v>40.979529411764709</v>
      </c>
      <c r="AG66" s="393">
        <v>42.3489</v>
      </c>
      <c r="AH66" s="393">
        <v>26.941176470588236</v>
      </c>
      <c r="AI66" s="393">
        <v>38.607411764705887</v>
      </c>
      <c r="AJ66" s="393">
        <v>36.764117647058825</v>
      </c>
      <c r="AK66" s="393">
        <v>32.823529411764703</v>
      </c>
      <c r="AL66" s="393">
        <v>49.485294117647058</v>
      </c>
      <c r="AM66" s="393">
        <v>58.544117647058826</v>
      </c>
      <c r="AN66" s="393">
        <v>53.982352941176472</v>
      </c>
      <c r="AO66" s="393">
        <v>45.882352941176471</v>
      </c>
      <c r="AP66" s="393">
        <v>50.470588235294116</v>
      </c>
      <c r="AQ66" s="393">
        <v>41.294117647058826</v>
      </c>
      <c r="AR66" s="393">
        <v>33</v>
      </c>
      <c r="AS66" s="393">
        <v>42.705882352941174</v>
      </c>
      <c r="AT66" s="393">
        <v>29.117647058823529</v>
      </c>
      <c r="AU66" s="393">
        <v>47.269411764705879</v>
      </c>
      <c r="AV66" s="460"/>
      <c r="AW66" s="460"/>
      <c r="AX66" s="460"/>
      <c r="AY66" s="460"/>
      <c r="AZ66" s="460"/>
    </row>
    <row r="67" spans="1:52" ht="20.100000000000001" customHeight="1">
      <c r="A67" s="392">
        <v>18</v>
      </c>
      <c r="B67" s="394">
        <v>1</v>
      </c>
      <c r="C67" s="394">
        <v>1</v>
      </c>
      <c r="D67" s="394">
        <v>1</v>
      </c>
      <c r="E67" s="394">
        <v>1</v>
      </c>
      <c r="F67" s="393">
        <v>203.41083373186677</v>
      </c>
      <c r="G67" s="393">
        <v>239.99849999999998</v>
      </c>
      <c r="H67" s="393">
        <v>144</v>
      </c>
      <c r="I67" s="393">
        <v>144</v>
      </c>
      <c r="J67" s="393">
        <v>99</v>
      </c>
      <c r="K67" s="393">
        <v>154.815816375</v>
      </c>
      <c r="L67" s="393">
        <v>174.52710000000002</v>
      </c>
      <c r="M67" s="393">
        <v>99</v>
      </c>
      <c r="N67" s="393">
        <v>154.815816375</v>
      </c>
      <c r="O67" s="393">
        <v>140.74165125000002</v>
      </c>
      <c r="P67" s="393">
        <v>128</v>
      </c>
      <c r="Q67" s="393">
        <v>189.4921875</v>
      </c>
      <c r="R67" s="393">
        <v>227.390625</v>
      </c>
      <c r="S67" s="393">
        <v>219.45</v>
      </c>
      <c r="T67" s="393">
        <v>190</v>
      </c>
      <c r="U67" s="393">
        <v>209</v>
      </c>
      <c r="V67" s="393">
        <v>171</v>
      </c>
      <c r="W67" s="393">
        <v>120.88888888888889</v>
      </c>
      <c r="X67" s="393">
        <v>156.44444444444446</v>
      </c>
      <c r="Y67" s="393">
        <v>118.8</v>
      </c>
      <c r="Z67" s="393">
        <v>187.700625</v>
      </c>
      <c r="AA67" s="393">
        <v>50.204444444444441</v>
      </c>
      <c r="AB67" s="393">
        <v>65.184777777777782</v>
      </c>
      <c r="AC67" s="393">
        <v>39.111111111111114</v>
      </c>
      <c r="AD67" s="393">
        <v>39.111111111111114</v>
      </c>
      <c r="AE67" s="393">
        <v>25.333333333333332</v>
      </c>
      <c r="AF67" s="393">
        <v>42.369555555555557</v>
      </c>
      <c r="AG67" s="393">
        <v>43.49818888888889</v>
      </c>
      <c r="AH67" s="393">
        <v>27.333333333333332</v>
      </c>
      <c r="AI67" s="393">
        <v>38.906999999999996</v>
      </c>
      <c r="AJ67" s="393">
        <v>37.499444444444443</v>
      </c>
      <c r="AK67" s="393">
        <v>34</v>
      </c>
      <c r="AL67" s="393">
        <v>50.625</v>
      </c>
      <c r="AM67" s="393">
        <v>59.763888888888886</v>
      </c>
      <c r="AN67" s="393">
        <v>55.766666666666673</v>
      </c>
      <c r="AO67" s="393">
        <v>46.666666666666664</v>
      </c>
      <c r="AP67" s="393">
        <v>51.333333333333336</v>
      </c>
      <c r="AQ67" s="393">
        <v>42</v>
      </c>
      <c r="AR67" s="393">
        <v>34</v>
      </c>
      <c r="AS67" s="393">
        <v>44</v>
      </c>
      <c r="AT67" s="393">
        <v>29.7</v>
      </c>
      <c r="AU67" s="393">
        <v>47.67</v>
      </c>
      <c r="AV67" s="460"/>
      <c r="AW67" s="460"/>
      <c r="AX67" s="460"/>
      <c r="AY67" s="460"/>
      <c r="AZ67" s="460"/>
    </row>
    <row r="68" spans="1:52" ht="20.100000000000001" customHeight="1">
      <c r="A68" s="392">
        <v>19</v>
      </c>
      <c r="B68" s="394">
        <v>1</v>
      </c>
      <c r="C68" s="394">
        <v>1</v>
      </c>
      <c r="D68" s="394">
        <v>1</v>
      </c>
      <c r="E68" s="394">
        <v>1</v>
      </c>
      <c r="F68" s="393">
        <v>218.72627224266085</v>
      </c>
      <c r="G68" s="393">
        <v>253.33175</v>
      </c>
      <c r="H68" s="393">
        <v>152</v>
      </c>
      <c r="I68" s="393">
        <v>152</v>
      </c>
      <c r="J68" s="393">
        <v>104.5</v>
      </c>
      <c r="K68" s="393">
        <v>165.67619446052632</v>
      </c>
      <c r="L68" s="393">
        <v>188.5521</v>
      </c>
      <c r="M68" s="393">
        <v>107.07275541795667</v>
      </c>
      <c r="N68" s="393">
        <v>165.67619446052632</v>
      </c>
      <c r="O68" s="393">
        <v>150.61472223684211</v>
      </c>
      <c r="P68" s="393">
        <v>136.89473684210526</v>
      </c>
      <c r="Q68" s="393">
        <v>203.03865131578948</v>
      </c>
      <c r="R68" s="393">
        <v>243.6463815789474</v>
      </c>
      <c r="S68" s="393">
        <v>236.77500000000001</v>
      </c>
      <c r="T68" s="393">
        <v>205</v>
      </c>
      <c r="U68" s="393">
        <v>225.5</v>
      </c>
      <c r="V68" s="393">
        <v>184.5</v>
      </c>
      <c r="W68" s="393">
        <v>129.28947368421052</v>
      </c>
      <c r="X68" s="393">
        <v>167.31578947368422</v>
      </c>
      <c r="Y68" s="393">
        <v>128.69999999999999</v>
      </c>
      <c r="Z68" s="393">
        <v>201.11901315789476</v>
      </c>
      <c r="AA68" s="393">
        <v>50.816842105263156</v>
      </c>
      <c r="AB68" s="393">
        <v>67.367999999999995</v>
      </c>
      <c r="AC68" s="393">
        <v>40.421052631578945</v>
      </c>
      <c r="AD68" s="393">
        <v>40.421052631578945</v>
      </c>
      <c r="AE68" s="393">
        <v>25.789473684210527</v>
      </c>
      <c r="AF68" s="393">
        <v>43.613263157894735</v>
      </c>
      <c r="AG68" s="393">
        <v>44.893021052631582</v>
      </c>
      <c r="AH68" s="393">
        <v>27.684210526315788</v>
      </c>
      <c r="AI68" s="393">
        <v>39.17505263157895</v>
      </c>
      <c r="AJ68" s="393">
        <v>38.157368421052631</v>
      </c>
      <c r="AK68" s="393">
        <v>35.05263157894737</v>
      </c>
      <c r="AL68" s="393">
        <v>51.64473684210526</v>
      </c>
      <c r="AM68" s="393">
        <v>60.85526315789474</v>
      </c>
      <c r="AN68" s="393">
        <v>57.363157894736844</v>
      </c>
      <c r="AO68" s="393">
        <v>47.368421052631582</v>
      </c>
      <c r="AP68" s="393">
        <v>52.10526315789474</v>
      </c>
      <c r="AQ68" s="393">
        <v>42.631578947368425</v>
      </c>
      <c r="AR68" s="393">
        <v>35.789473684210527</v>
      </c>
      <c r="AS68" s="393">
        <v>46.315789473684205</v>
      </c>
      <c r="AT68" s="393">
        <v>30.221052631578946</v>
      </c>
      <c r="AU68" s="393">
        <v>48.028421052631579</v>
      </c>
      <c r="AV68" s="460"/>
      <c r="AW68" s="460"/>
      <c r="AX68" s="460"/>
      <c r="AY68" s="460"/>
      <c r="AZ68" s="460"/>
    </row>
    <row r="69" spans="1:52" ht="20.100000000000001" customHeight="1">
      <c r="A69" s="392">
        <v>20</v>
      </c>
      <c r="B69" s="394">
        <v>1</v>
      </c>
      <c r="C69" s="394">
        <v>1</v>
      </c>
      <c r="D69" s="394">
        <v>1</v>
      </c>
      <c r="E69" s="394">
        <v>1</v>
      </c>
      <c r="F69" s="393">
        <v>234.21631205673759</v>
      </c>
      <c r="G69" s="393">
        <v>266.66499999999996</v>
      </c>
      <c r="H69" s="393">
        <v>160</v>
      </c>
      <c r="I69" s="393">
        <v>160</v>
      </c>
      <c r="J69" s="393">
        <v>110</v>
      </c>
      <c r="K69" s="393">
        <v>176.55053473750002</v>
      </c>
      <c r="L69" s="393">
        <v>202.5771</v>
      </c>
      <c r="M69" s="393">
        <v>115.29411764705883</v>
      </c>
      <c r="N69" s="393">
        <v>176.55053473750002</v>
      </c>
      <c r="O69" s="393">
        <v>160.50048612500001</v>
      </c>
      <c r="P69" s="393">
        <v>145.80000000000001</v>
      </c>
      <c r="Q69" s="393">
        <v>216.60546875</v>
      </c>
      <c r="R69" s="393">
        <v>259.92656249999999</v>
      </c>
      <c r="S69" s="393">
        <v>254.10000000000002</v>
      </c>
      <c r="T69" s="393">
        <v>220</v>
      </c>
      <c r="U69" s="393">
        <v>242</v>
      </c>
      <c r="V69" s="393">
        <v>198</v>
      </c>
      <c r="W69" s="393">
        <v>138.55000000000001</v>
      </c>
      <c r="X69" s="393">
        <v>179.3</v>
      </c>
      <c r="Y69" s="393">
        <v>138.6</v>
      </c>
      <c r="Z69" s="393">
        <v>214.55756249999999</v>
      </c>
      <c r="AA69" s="393">
        <v>51.4</v>
      </c>
      <c r="AB69" s="393">
        <v>69.332899999999995</v>
      </c>
      <c r="AC69" s="393">
        <v>41.6</v>
      </c>
      <c r="AD69" s="393">
        <v>41.6</v>
      </c>
      <c r="AE69" s="393">
        <v>26.2</v>
      </c>
      <c r="AF69" s="393">
        <v>44.732599999999998</v>
      </c>
      <c r="AG69" s="393">
        <v>46.14837</v>
      </c>
      <c r="AH69" s="393">
        <v>28</v>
      </c>
      <c r="AI69" s="393">
        <v>39.4163</v>
      </c>
      <c r="AJ69" s="393">
        <v>38.749499999999998</v>
      </c>
      <c r="AK69" s="393">
        <v>36</v>
      </c>
      <c r="AL69" s="393">
        <v>52.5625</v>
      </c>
      <c r="AM69" s="393">
        <v>61.837499999999999</v>
      </c>
      <c r="AN69" s="393">
        <v>58.800000000000004</v>
      </c>
      <c r="AO69" s="393">
        <v>48</v>
      </c>
      <c r="AP69" s="393">
        <v>52.8</v>
      </c>
      <c r="AQ69" s="393">
        <v>43.2</v>
      </c>
      <c r="AR69" s="393">
        <v>37.400000000000006</v>
      </c>
      <c r="AS69" s="393">
        <v>48.400000000000006</v>
      </c>
      <c r="AT69" s="393">
        <v>30.69</v>
      </c>
      <c r="AU69" s="393">
        <v>48.350999999999999</v>
      </c>
      <c r="AV69" s="460"/>
      <c r="AW69" s="460"/>
      <c r="AX69" s="460"/>
      <c r="AY69" s="460"/>
      <c r="AZ69" s="460"/>
    </row>
    <row r="70" spans="1:52" ht="20.100000000000001" customHeight="1">
      <c r="A70" s="392">
        <v>21</v>
      </c>
      <c r="B70" s="394">
        <v>1</v>
      </c>
      <c r="C70" s="394">
        <v>1</v>
      </c>
      <c r="D70" s="394">
        <v>1</v>
      </c>
      <c r="E70" s="394">
        <v>1</v>
      </c>
      <c r="F70" s="393">
        <v>249.87886493384377</v>
      </c>
      <c r="G70" s="393">
        <v>279.99824999999998</v>
      </c>
      <c r="H70" s="393">
        <v>168</v>
      </c>
      <c r="I70" s="393">
        <v>168</v>
      </c>
      <c r="J70" s="393">
        <v>115.5</v>
      </c>
      <c r="K70" s="393">
        <v>187.43684260714286</v>
      </c>
      <c r="L70" s="393">
        <v>216.60210000000004</v>
      </c>
      <c r="M70" s="393">
        <v>123.54201680672269</v>
      </c>
      <c r="N70" s="393">
        <v>187.43684260714286</v>
      </c>
      <c r="O70" s="393">
        <v>170.8960846666667</v>
      </c>
      <c r="P70" s="393">
        <v>154.71428571428572</v>
      </c>
      <c r="Q70" s="393">
        <v>230.18973214285717</v>
      </c>
      <c r="R70" s="393">
        <v>276.22767857142856</v>
      </c>
      <c r="S70" s="393">
        <v>271.42500000000001</v>
      </c>
      <c r="T70" s="393">
        <v>235</v>
      </c>
      <c r="U70" s="393">
        <v>258.5</v>
      </c>
      <c r="V70" s="393">
        <v>211.5</v>
      </c>
      <c r="W70" s="393">
        <v>151.17857142857144</v>
      </c>
      <c r="X70" s="393">
        <v>195.64285714285714</v>
      </c>
      <c r="Y70" s="393">
        <v>148.5</v>
      </c>
      <c r="Z70" s="393">
        <v>228.01339285714289</v>
      </c>
      <c r="AA70" s="393">
        <v>51.95809523809524</v>
      </c>
      <c r="AB70" s="393">
        <v>71.11066666666666</v>
      </c>
      <c r="AC70" s="393">
        <v>42.666666666666664</v>
      </c>
      <c r="AD70" s="393">
        <v>42.666666666666664</v>
      </c>
      <c r="AE70" s="393">
        <v>26.571428571428569</v>
      </c>
      <c r="AF70" s="393">
        <v>45.745333333333335</v>
      </c>
      <c r="AG70" s="393">
        <v>47.284161904761909</v>
      </c>
      <c r="AH70" s="393">
        <v>28.285714285714285</v>
      </c>
      <c r="AI70" s="393">
        <v>39.634571428571427</v>
      </c>
      <c r="AJ70" s="393">
        <v>39.285238095238093</v>
      </c>
      <c r="AK70" s="393">
        <v>36.857142857142861</v>
      </c>
      <c r="AL70" s="393">
        <v>53.392857142857139</v>
      </c>
      <c r="AM70" s="393">
        <v>63.416666666666664</v>
      </c>
      <c r="AN70" s="393">
        <v>60.900000000000006</v>
      </c>
      <c r="AO70" s="393">
        <v>49.142857142857139</v>
      </c>
      <c r="AP70" s="393">
        <v>53.428571428571431</v>
      </c>
      <c r="AQ70" s="393">
        <v>43.80952380952381</v>
      </c>
      <c r="AR70" s="393">
        <v>38.857142857142861</v>
      </c>
      <c r="AS70" s="393">
        <v>50.285714285714285</v>
      </c>
      <c r="AT70" s="393">
        <v>31.11428571428571</v>
      </c>
      <c r="AU70" s="393">
        <v>48.642857142857139</v>
      </c>
    </row>
    <row r="71" spans="1:52" ht="20.100000000000001" customHeight="1">
      <c r="A71" s="392">
        <v>22</v>
      </c>
      <c r="B71" s="394">
        <v>1</v>
      </c>
      <c r="C71" s="394">
        <v>1</v>
      </c>
      <c r="D71" s="394">
        <v>1</v>
      </c>
      <c r="E71" s="394">
        <v>1</v>
      </c>
      <c r="F71" s="393">
        <v>265.71222236389139</v>
      </c>
      <c r="G71" s="393">
        <v>293.33150000000001</v>
      </c>
      <c r="H71" s="393">
        <v>176</v>
      </c>
      <c r="I71" s="393">
        <v>176</v>
      </c>
      <c r="J71" s="393">
        <v>121</v>
      </c>
      <c r="K71" s="393">
        <v>200.05382408333332</v>
      </c>
      <c r="L71" s="393">
        <v>230.62710000000001</v>
      </c>
      <c r="M71" s="393">
        <v>131.81283422459893</v>
      </c>
      <c r="N71" s="393">
        <v>198.33348612499998</v>
      </c>
      <c r="O71" s="393">
        <v>183.39308081818183</v>
      </c>
      <c r="P71" s="393">
        <v>163.63636363636363</v>
      </c>
      <c r="Q71" s="393">
        <v>244.55991274350652</v>
      </c>
      <c r="R71" s="393">
        <v>292.546875</v>
      </c>
      <c r="S71" s="393">
        <v>288.75000000000006</v>
      </c>
      <c r="T71" s="393">
        <v>250</v>
      </c>
      <c r="U71" s="393">
        <v>275</v>
      </c>
      <c r="V71" s="393">
        <v>225</v>
      </c>
      <c r="W71" s="393">
        <v>163.81818181818181</v>
      </c>
      <c r="X71" s="393">
        <v>212</v>
      </c>
      <c r="Y71" s="393">
        <v>158.4</v>
      </c>
      <c r="Z71" s="393">
        <v>241.4841477272727</v>
      </c>
      <c r="AA71" s="393">
        <v>52.494545454545452</v>
      </c>
      <c r="AB71" s="393">
        <v>72.726818181818174</v>
      </c>
      <c r="AC71" s="393">
        <v>43.63636363636364</v>
      </c>
      <c r="AD71" s="393">
        <v>43.63636363636364</v>
      </c>
      <c r="AE71" s="393">
        <v>26.90909090909091</v>
      </c>
      <c r="AF71" s="393">
        <v>46.665999999999997</v>
      </c>
      <c r="AG71" s="393">
        <v>48.316699999999997</v>
      </c>
      <c r="AH71" s="393">
        <v>28.545454545454547</v>
      </c>
      <c r="AI71" s="393">
        <v>39.832999999999998</v>
      </c>
      <c r="AJ71" s="393">
        <v>39.772272727272728</v>
      </c>
      <c r="AK71" s="393">
        <v>37.63636363636364</v>
      </c>
      <c r="AL71" s="393">
        <v>54.147727272727273</v>
      </c>
      <c r="AM71" s="393">
        <v>64.85227272727272</v>
      </c>
      <c r="AN71" s="393">
        <v>62.809090909090919</v>
      </c>
      <c r="AO71" s="393">
        <v>50.18181818181818</v>
      </c>
      <c r="AP71" s="393">
        <v>54</v>
      </c>
      <c r="AQ71" s="393">
        <v>45.727272727272727</v>
      </c>
      <c r="AR71" s="393">
        <v>40.181818181818187</v>
      </c>
      <c r="AS71" s="393">
        <v>52</v>
      </c>
      <c r="AT71" s="393">
        <v>31.499999999999996</v>
      </c>
      <c r="AU71" s="393">
        <v>48.908181818181816</v>
      </c>
    </row>
    <row r="72" spans="1:52" ht="20.100000000000001" customHeight="1">
      <c r="A72" s="392">
        <v>23</v>
      </c>
      <c r="B72" s="394">
        <v>1</v>
      </c>
      <c r="C72" s="394">
        <v>1</v>
      </c>
      <c r="D72" s="394">
        <v>1</v>
      </c>
      <c r="E72" s="394">
        <v>1</v>
      </c>
      <c r="F72" s="393">
        <v>281.71497301558429</v>
      </c>
      <c r="G72" s="393">
        <v>306.66474999999997</v>
      </c>
      <c r="H72" s="393">
        <v>184</v>
      </c>
      <c r="I72" s="393">
        <v>184</v>
      </c>
      <c r="J72" s="393">
        <v>126.5</v>
      </c>
      <c r="K72" s="393">
        <v>216.38465781884059</v>
      </c>
      <c r="L72" s="393">
        <v>244.65210000000002</v>
      </c>
      <c r="M72" s="393">
        <v>140.10358056265983</v>
      </c>
      <c r="N72" s="393">
        <v>209.23911716304349</v>
      </c>
      <c r="O72" s="393">
        <v>195.89033817391305</v>
      </c>
      <c r="P72" s="393">
        <v>172.56521739130434</v>
      </c>
      <c r="Q72" s="393">
        <v>262.05187305900614</v>
      </c>
      <c r="R72" s="393">
        <v>308.89133810423982</v>
      </c>
      <c r="S72" s="393">
        <v>307.00585896076359</v>
      </c>
      <c r="T72" s="393">
        <v>265</v>
      </c>
      <c r="U72" s="393">
        <v>291.5</v>
      </c>
      <c r="V72" s="393">
        <v>238.5</v>
      </c>
      <c r="W72" s="393">
        <v>176.46739130434781</v>
      </c>
      <c r="X72" s="393">
        <v>228.36956521739131</v>
      </c>
      <c r="Y72" s="393">
        <v>168.29999999999998</v>
      </c>
      <c r="Z72" s="393">
        <v>254.96788043478267</v>
      </c>
      <c r="AA72" s="393">
        <v>53.012173913043476</v>
      </c>
      <c r="AB72" s="393">
        <v>74.202434782608691</v>
      </c>
      <c r="AC72" s="393">
        <v>44.521739130434781</v>
      </c>
      <c r="AD72" s="393">
        <v>44.521739130434781</v>
      </c>
      <c r="AE72" s="393">
        <v>27.217391304347828</v>
      </c>
      <c r="AF72" s="393">
        <v>47.506608695652176</v>
      </c>
      <c r="AG72" s="393">
        <v>49.259452173913047</v>
      </c>
      <c r="AH72" s="393">
        <v>28.782608695652172</v>
      </c>
      <c r="AI72" s="393">
        <v>40.014173913043479</v>
      </c>
      <c r="AJ72" s="393">
        <v>40.216956521739135</v>
      </c>
      <c r="AK72" s="393">
        <v>38.347826086956523</v>
      </c>
      <c r="AL72" s="393">
        <v>55.478260869565219</v>
      </c>
      <c r="AM72" s="393">
        <v>66.163043478260875</v>
      </c>
      <c r="AN72" s="393">
        <v>64.552173913043475</v>
      </c>
      <c r="AO72" s="393">
        <v>51.130434782608695</v>
      </c>
      <c r="AP72" s="393">
        <v>54.521739130434781</v>
      </c>
      <c r="AQ72" s="393">
        <v>47.478260869565219</v>
      </c>
      <c r="AR72" s="393">
        <v>41.391304347826086</v>
      </c>
      <c r="AS72" s="393">
        <v>53.565217391304351</v>
      </c>
      <c r="AT72" s="393">
        <v>31.852173913043476</v>
      </c>
      <c r="AU72" s="393">
        <v>49.150434782608698</v>
      </c>
    </row>
    <row r="73" spans="1:52" ht="20.100000000000001" customHeight="1">
      <c r="A73" s="392">
        <v>24</v>
      </c>
      <c r="B73" s="394">
        <v>1</v>
      </c>
      <c r="C73" s="394">
        <v>1</v>
      </c>
      <c r="D73" s="394">
        <v>1</v>
      </c>
      <c r="E73" s="394">
        <v>1</v>
      </c>
      <c r="F73" s="393">
        <v>297.8859408229311</v>
      </c>
      <c r="G73" s="393">
        <v>321.10910416666667</v>
      </c>
      <c r="H73" s="393">
        <v>192.66666666666669</v>
      </c>
      <c r="I73" s="393">
        <v>192.66666666666669</v>
      </c>
      <c r="J73" s="393">
        <v>133.45588235294119</v>
      </c>
      <c r="K73" s="393">
        <v>232.72958874305556</v>
      </c>
      <c r="L73" s="393">
        <v>258.6771</v>
      </c>
      <c r="M73" s="393">
        <v>148.41176470588235</v>
      </c>
      <c r="N73" s="393">
        <v>220.15261228125001</v>
      </c>
      <c r="O73" s="393">
        <v>208.38782408333336</v>
      </c>
      <c r="P73" s="393">
        <v>183.99999999999997</v>
      </c>
      <c r="Q73" s="393">
        <v>279.54450334821422</v>
      </c>
      <c r="R73" s="393">
        <v>329.01565734989651</v>
      </c>
      <c r="S73" s="393">
        <v>328.31707317073176</v>
      </c>
      <c r="T73" s="393">
        <v>280</v>
      </c>
      <c r="U73" s="393">
        <v>308</v>
      </c>
      <c r="V73" s="393">
        <v>252</v>
      </c>
      <c r="W73" s="393">
        <v>189.125</v>
      </c>
      <c r="X73" s="393">
        <v>244.75</v>
      </c>
      <c r="Y73" s="393">
        <v>178.2</v>
      </c>
      <c r="Z73" s="393">
        <v>268.46296875000002</v>
      </c>
      <c r="AA73" s="393">
        <v>53.513333333333335</v>
      </c>
      <c r="AB73" s="393">
        <v>75.555083333333329</v>
      </c>
      <c r="AC73" s="393">
        <v>45.333333333333336</v>
      </c>
      <c r="AD73" s="393">
        <v>45.333333333333336</v>
      </c>
      <c r="AE73" s="393">
        <v>27.5</v>
      </c>
      <c r="AF73" s="393">
        <v>48.277166666666666</v>
      </c>
      <c r="AG73" s="393">
        <v>50.123641666666671</v>
      </c>
      <c r="AH73" s="393">
        <v>29</v>
      </c>
      <c r="AI73" s="393">
        <v>40.180250000000001</v>
      </c>
      <c r="AJ73" s="393">
        <v>40.624583333333334</v>
      </c>
      <c r="AK73" s="393">
        <v>39</v>
      </c>
      <c r="AL73" s="393">
        <v>56.833333333333336</v>
      </c>
      <c r="AM73" s="393">
        <v>67.364583333333343</v>
      </c>
      <c r="AN73" s="393">
        <v>66.150000000000006</v>
      </c>
      <c r="AO73" s="393">
        <v>52</v>
      </c>
      <c r="AP73" s="393">
        <v>55.666666666666671</v>
      </c>
      <c r="AQ73" s="393">
        <v>49.083333333333336</v>
      </c>
      <c r="AR73" s="393">
        <v>42.5</v>
      </c>
      <c r="AS73" s="393">
        <v>55</v>
      </c>
      <c r="AT73" s="393">
        <v>32.174999999999997</v>
      </c>
      <c r="AU73" s="393">
        <v>49.372500000000002</v>
      </c>
      <c r="AV73" s="460"/>
      <c r="AW73" s="460"/>
      <c r="AX73" s="460"/>
    </row>
    <row r="74" spans="1:52" ht="20.100000000000001" customHeight="1">
      <c r="A74" s="392">
        <v>25</v>
      </c>
      <c r="B74" s="394">
        <v>1</v>
      </c>
      <c r="C74" s="394">
        <v>1</v>
      </c>
      <c r="D74" s="394">
        <v>1</v>
      </c>
      <c r="E74" s="394">
        <v>1</v>
      </c>
      <c r="F74" s="393">
        <v>314.22413793103448</v>
      </c>
      <c r="G74" s="393">
        <v>345.59784000000002</v>
      </c>
      <c r="H74" s="393">
        <v>207.35999999999999</v>
      </c>
      <c r="I74" s="393">
        <v>207.35999999999999</v>
      </c>
      <c r="J74" s="393">
        <v>141.65764705882356</v>
      </c>
      <c r="K74" s="393">
        <v>249.08692519333334</v>
      </c>
      <c r="L74" s="393">
        <v>272.70209999999997</v>
      </c>
      <c r="M74" s="393">
        <v>156.73529411764707</v>
      </c>
      <c r="N74" s="393">
        <v>231.07302779</v>
      </c>
      <c r="O74" s="393">
        <v>220.88551112000002</v>
      </c>
      <c r="P74" s="393">
        <v>197.33999999999997</v>
      </c>
      <c r="Q74" s="393">
        <v>297.03772321428568</v>
      </c>
      <c r="R74" s="393">
        <v>349.14003105590064</v>
      </c>
      <c r="S74" s="393">
        <v>349.64539024390245</v>
      </c>
      <c r="T74" s="393">
        <v>295</v>
      </c>
      <c r="U74" s="393">
        <v>324.5</v>
      </c>
      <c r="V74" s="393">
        <v>265.5</v>
      </c>
      <c r="W74" s="393">
        <v>204</v>
      </c>
      <c r="X74" s="393">
        <v>264</v>
      </c>
      <c r="Y74" s="393">
        <v>188.10000000000002</v>
      </c>
      <c r="Z74" s="393">
        <v>281.96805000000006</v>
      </c>
      <c r="AA74" s="393">
        <v>54.08</v>
      </c>
      <c r="AB74" s="393">
        <v>76.799520000000001</v>
      </c>
      <c r="AC74" s="393">
        <v>46.08</v>
      </c>
      <c r="AD74" s="393">
        <v>46.08</v>
      </c>
      <c r="AE74" s="393">
        <v>27.759999999999998</v>
      </c>
      <c r="AF74" s="393">
        <v>48.986080000000001</v>
      </c>
      <c r="AG74" s="393">
        <v>50.918695999999997</v>
      </c>
      <c r="AH74" s="393">
        <v>29.2</v>
      </c>
      <c r="AI74" s="393">
        <v>40.333039999999997</v>
      </c>
      <c r="AJ74" s="393">
        <v>40.999600000000001</v>
      </c>
      <c r="AK74" s="393">
        <v>39.599999999999994</v>
      </c>
      <c r="AL74" s="393">
        <v>58.08</v>
      </c>
      <c r="AM74" s="393">
        <v>68.47</v>
      </c>
      <c r="AN74" s="393">
        <v>67.62</v>
      </c>
      <c r="AO74" s="393">
        <v>52.8</v>
      </c>
      <c r="AP74" s="393">
        <v>56.72</v>
      </c>
      <c r="AQ74" s="393">
        <v>50.56</v>
      </c>
      <c r="AR74" s="393">
        <v>43.52</v>
      </c>
      <c r="AS74" s="393">
        <v>56.32</v>
      </c>
      <c r="AT74" s="393">
        <v>32.471999999999994</v>
      </c>
      <c r="AU74" s="393">
        <v>49.576799999999992</v>
      </c>
      <c r="AV74" s="460"/>
      <c r="AW74" s="460"/>
      <c r="AX74" s="460"/>
    </row>
    <row r="75" spans="1:52" ht="20.100000000000001" customHeight="1">
      <c r="A75" s="392">
        <v>26</v>
      </c>
      <c r="B75" s="394">
        <v>1</v>
      </c>
      <c r="C75" s="394">
        <v>1</v>
      </c>
      <c r="D75" s="394">
        <v>1</v>
      </c>
      <c r="E75" s="394">
        <v>1</v>
      </c>
      <c r="F75" s="393">
        <v>330.7287285005803</v>
      </c>
      <c r="G75" s="393">
        <v>370.25409615384609</v>
      </c>
      <c r="H75" s="393">
        <v>222.15384615384613</v>
      </c>
      <c r="I75" s="393">
        <v>222.15384615384613</v>
      </c>
      <c r="J75" s="393">
        <v>149.88235294117649</v>
      </c>
      <c r="K75" s="393">
        <v>265.45523576282051</v>
      </c>
      <c r="L75" s="393">
        <v>289.12446474928026</v>
      </c>
      <c r="M75" s="393">
        <v>165.07239819004525</v>
      </c>
      <c r="N75" s="393">
        <v>241.99956518269232</v>
      </c>
      <c r="O75" s="393">
        <v>233.38337607692307</v>
      </c>
      <c r="P75" s="393">
        <v>210.69230769230768</v>
      </c>
      <c r="Q75" s="393">
        <v>314.53146462912082</v>
      </c>
      <c r="R75" s="393">
        <v>369.26445293836605</v>
      </c>
      <c r="S75" s="393">
        <v>370.98883677298318</v>
      </c>
      <c r="T75" s="393">
        <v>310</v>
      </c>
      <c r="U75" s="393">
        <v>341</v>
      </c>
      <c r="V75" s="393">
        <v>279</v>
      </c>
      <c r="W75" s="393">
        <v>220.34615384615387</v>
      </c>
      <c r="X75" s="393">
        <v>285.15384615384619</v>
      </c>
      <c r="Y75" s="393">
        <v>197.99999999999997</v>
      </c>
      <c r="Z75" s="393">
        <v>295.48197115384619</v>
      </c>
      <c r="AA75" s="393">
        <v>55.089230769230774</v>
      </c>
      <c r="AB75" s="393">
        <v>77.948230769230776</v>
      </c>
      <c r="AC75" s="393">
        <v>46.769230769230774</v>
      </c>
      <c r="AD75" s="393">
        <v>46.769230769230774</v>
      </c>
      <c r="AE75" s="393">
        <v>28</v>
      </c>
      <c r="AF75" s="393">
        <v>49.640461538461537</v>
      </c>
      <c r="AG75" s="393">
        <v>51.652592307692316</v>
      </c>
      <c r="AH75" s="393">
        <v>29.384615384615387</v>
      </c>
      <c r="AI75" s="393">
        <v>40.474076923076922</v>
      </c>
      <c r="AJ75" s="393">
        <v>41.345769230769228</v>
      </c>
      <c r="AK75" s="393">
        <v>40.153846153846153</v>
      </c>
      <c r="AL75" s="393">
        <v>59.230769230769226</v>
      </c>
      <c r="AM75" s="393">
        <v>69.490384615384613</v>
      </c>
      <c r="AN75" s="393">
        <v>68.976923076923072</v>
      </c>
      <c r="AO75" s="393">
        <v>53.53846153846154</v>
      </c>
      <c r="AP75" s="393">
        <v>57.692307692307693</v>
      </c>
      <c r="AQ75" s="393">
        <v>51.92307692307692</v>
      </c>
      <c r="AR75" s="393">
        <v>44.46153846153846</v>
      </c>
      <c r="AS75" s="393">
        <v>57.538461538461547</v>
      </c>
      <c r="AT75" s="393">
        <v>32.746153846153845</v>
      </c>
      <c r="AU75" s="393">
        <v>49.765384615384612</v>
      </c>
      <c r="AV75" s="460"/>
      <c r="AW75" s="460"/>
      <c r="AX75" s="460"/>
    </row>
    <row r="76" spans="1:52" ht="20.100000000000001" customHeight="1">
      <c r="A76" s="392">
        <v>27</v>
      </c>
      <c r="B76" s="394">
        <v>1</v>
      </c>
      <c r="C76" s="394">
        <v>1</v>
      </c>
      <c r="D76" s="394">
        <v>1</v>
      </c>
      <c r="E76" s="394">
        <v>1</v>
      </c>
      <c r="F76" s="393">
        <v>347.39900055580824</v>
      </c>
      <c r="G76" s="393">
        <v>395.05925925925919</v>
      </c>
      <c r="H76" s="393">
        <v>237.03703703703707</v>
      </c>
      <c r="I76" s="393">
        <v>237.03703703703707</v>
      </c>
      <c r="J76" s="393">
        <v>158.12745098039218</v>
      </c>
      <c r="K76" s="393">
        <v>281.8333011049383</v>
      </c>
      <c r="L76" s="393">
        <v>306.44969938819582</v>
      </c>
      <c r="M76" s="393">
        <v>173.42156862745097</v>
      </c>
      <c r="N76" s="393">
        <v>252.93154425</v>
      </c>
      <c r="O76" s="393">
        <v>245.88139918518522</v>
      </c>
      <c r="P76" s="393">
        <v>224.05555555555551</v>
      </c>
      <c r="Q76" s="393">
        <v>332.02566964285711</v>
      </c>
      <c r="R76" s="393">
        <v>389.38891764435243</v>
      </c>
      <c r="S76" s="393">
        <v>392.34573170731704</v>
      </c>
      <c r="T76" s="393">
        <v>325</v>
      </c>
      <c r="U76" s="393">
        <v>357.5</v>
      </c>
      <c r="V76" s="393">
        <v>292.5</v>
      </c>
      <c r="W76" s="393">
        <v>236.74074074074076</v>
      </c>
      <c r="X76" s="393">
        <v>306.37037037037032</v>
      </c>
      <c r="Y76" s="393">
        <v>207.9</v>
      </c>
      <c r="Z76" s="393">
        <v>309.00374999999997</v>
      </c>
      <c r="AA76" s="393">
        <v>56.047407407407405</v>
      </c>
      <c r="AB76" s="393">
        <v>79.011851851851844</v>
      </c>
      <c r="AC76" s="393">
        <v>47.407407407407405</v>
      </c>
      <c r="AD76" s="393">
        <v>47.407407407407405</v>
      </c>
      <c r="AE76" s="393">
        <v>28.222222222222221</v>
      </c>
      <c r="AF76" s="393">
        <v>50.246370370370371</v>
      </c>
      <c r="AG76" s="393">
        <v>52.332125925925936</v>
      </c>
      <c r="AH76" s="393">
        <v>29.555555555555557</v>
      </c>
      <c r="AI76" s="393">
        <v>41.419481481481476</v>
      </c>
      <c r="AJ76" s="393">
        <v>41.666296296296295</v>
      </c>
      <c r="AK76" s="393">
        <v>40.666666666666671</v>
      </c>
      <c r="AL76" s="393">
        <v>60.296296296296291</v>
      </c>
      <c r="AM76" s="393">
        <v>70.43518518518519</v>
      </c>
      <c r="AN76" s="393">
        <v>70.233333333333348</v>
      </c>
      <c r="AO76" s="393">
        <v>54.222222222222221</v>
      </c>
      <c r="AP76" s="393">
        <v>58.592592592592595</v>
      </c>
      <c r="AQ76" s="393">
        <v>53.185185185185183</v>
      </c>
      <c r="AR76" s="393">
        <v>45.333333333333329</v>
      </c>
      <c r="AS76" s="393">
        <v>58.666666666666664</v>
      </c>
      <c r="AT76" s="393">
        <v>33</v>
      </c>
      <c r="AU76" s="393">
        <v>50.067777777777778</v>
      </c>
      <c r="AV76" s="460"/>
      <c r="AW76" s="460"/>
      <c r="AX76" s="460"/>
    </row>
    <row r="77" spans="1:52" ht="20.100000000000001" customHeight="1">
      <c r="A77" s="392">
        <v>28</v>
      </c>
      <c r="B77" s="394">
        <v>1</v>
      </c>
      <c r="C77" s="394">
        <v>1</v>
      </c>
      <c r="D77" s="394">
        <v>1</v>
      </c>
      <c r="E77" s="394">
        <v>1</v>
      </c>
      <c r="F77" s="393">
        <v>364.23434386509012</v>
      </c>
      <c r="G77" s="393">
        <v>419.99737500000003</v>
      </c>
      <c r="H77" s="393">
        <v>252</v>
      </c>
      <c r="I77" s="393">
        <v>252</v>
      </c>
      <c r="J77" s="393">
        <v>166.39075630252103</v>
      </c>
      <c r="K77" s="393">
        <v>298.22007606547623</v>
      </c>
      <c r="L77" s="393">
        <v>323.7874172671888</v>
      </c>
      <c r="M77" s="393">
        <v>181.781512605042</v>
      </c>
      <c r="N77" s="393">
        <v>263.86838195535717</v>
      </c>
      <c r="O77" s="393">
        <v>258.37956350000002</v>
      </c>
      <c r="P77" s="393">
        <v>237.42857142857139</v>
      </c>
      <c r="Q77" s="393">
        <v>349.52028858418362</v>
      </c>
      <c r="R77" s="393">
        <v>409.51342058562557</v>
      </c>
      <c r="S77" s="393">
        <v>414</v>
      </c>
      <c r="T77" s="393">
        <v>340</v>
      </c>
      <c r="U77" s="393">
        <v>374</v>
      </c>
      <c r="V77" s="393">
        <v>306</v>
      </c>
      <c r="W77" s="393">
        <v>253.17857142857144</v>
      </c>
      <c r="X77" s="393">
        <v>327.64285714285717</v>
      </c>
      <c r="Y77" s="393">
        <v>217.79999999999998</v>
      </c>
      <c r="Z77" s="393">
        <v>322.53254464285709</v>
      </c>
      <c r="AA77" s="393">
        <v>56.96</v>
      </c>
      <c r="AB77" s="393">
        <v>79.999499999999998</v>
      </c>
      <c r="AC77" s="393">
        <v>48</v>
      </c>
      <c r="AD77" s="393">
        <v>48</v>
      </c>
      <c r="AE77" s="393">
        <v>28.428571428571431</v>
      </c>
      <c r="AF77" s="393">
        <v>50.808999999999997</v>
      </c>
      <c r="AG77" s="393">
        <v>52.963121428571441</v>
      </c>
      <c r="AH77" s="393">
        <v>29.714285714285715</v>
      </c>
      <c r="AI77" s="393">
        <v>42.297357142857138</v>
      </c>
      <c r="AJ77" s="393">
        <v>41.963928571428568</v>
      </c>
      <c r="AK77" s="393">
        <v>41.142857142857139</v>
      </c>
      <c r="AL77" s="393">
        <v>61.285714285714285</v>
      </c>
      <c r="AM77" s="393">
        <v>71.3125</v>
      </c>
      <c r="AN77" s="393">
        <v>71.400000000000006</v>
      </c>
      <c r="AO77" s="393">
        <v>54.857142857142861</v>
      </c>
      <c r="AP77" s="393">
        <v>59.428571428571431</v>
      </c>
      <c r="AQ77" s="393">
        <v>54.357142857142861</v>
      </c>
      <c r="AR77" s="393">
        <v>46.142857142857139</v>
      </c>
      <c r="AS77" s="393">
        <v>59.714285714285715</v>
      </c>
      <c r="AT77" s="393">
        <v>33.23571428571428</v>
      </c>
      <c r="AU77" s="393">
        <v>50.471785714285716</v>
      </c>
      <c r="AV77" s="460"/>
      <c r="AW77" s="460"/>
      <c r="AX77" s="460"/>
    </row>
    <row r="78" spans="1:52" ht="20.100000000000001" customHeight="1">
      <c r="A78" s="392">
        <v>29</v>
      </c>
      <c r="B78" s="394">
        <v>1</v>
      </c>
      <c r="C78" s="394">
        <v>1</v>
      </c>
      <c r="D78" s="394">
        <v>1</v>
      </c>
      <c r="E78" s="394">
        <v>1</v>
      </c>
      <c r="F78" s="393">
        <v>381.23423239797108</v>
      </c>
      <c r="G78" s="393">
        <v>445.05468965517235</v>
      </c>
      <c r="H78" s="393">
        <v>267.0344827586207</v>
      </c>
      <c r="I78" s="393">
        <v>267.0344827586207</v>
      </c>
      <c r="J78" s="393">
        <v>174.67038539553752</v>
      </c>
      <c r="K78" s="393">
        <v>314.61465964942528</v>
      </c>
      <c r="L78" s="393">
        <v>341.13632701659611</v>
      </c>
      <c r="M78" s="393">
        <v>190.15111561866127</v>
      </c>
      <c r="N78" s="393">
        <v>274.80957568103446</v>
      </c>
      <c r="O78" s="393">
        <v>270.8778544137931</v>
      </c>
      <c r="P78" s="393">
        <v>250.81034482758616</v>
      </c>
      <c r="Q78" s="393">
        <v>367.36206896551727</v>
      </c>
      <c r="R78" s="393">
        <v>429.6379578068109</v>
      </c>
      <c r="S78" s="393">
        <v>439.71465517241387</v>
      </c>
      <c r="T78" s="393">
        <v>355</v>
      </c>
      <c r="U78" s="393">
        <v>390.5</v>
      </c>
      <c r="V78" s="393">
        <v>319.5</v>
      </c>
      <c r="W78" s="393">
        <v>269.65517241379308</v>
      </c>
      <c r="X78" s="393">
        <v>348.9655172413793</v>
      </c>
      <c r="Y78" s="393">
        <v>227.7</v>
      </c>
      <c r="Z78" s="393">
        <v>336.06762931034484</v>
      </c>
      <c r="AA78" s="393">
        <v>58.107586206896556</v>
      </c>
      <c r="AB78" s="393">
        <v>81.378793103448274</v>
      </c>
      <c r="AC78" s="393">
        <v>48.827586206896555</v>
      </c>
      <c r="AD78" s="393">
        <v>48.827586206896555</v>
      </c>
      <c r="AE78" s="393">
        <v>28.620689655172413</v>
      </c>
      <c r="AF78" s="393">
        <v>51.332827586206896</v>
      </c>
      <c r="AG78" s="393">
        <v>53.550600000000003</v>
      </c>
      <c r="AH78" s="393">
        <v>29.862068965517242</v>
      </c>
      <c r="AI78" s="393">
        <v>43.114689655172413</v>
      </c>
      <c r="AJ78" s="393">
        <v>42.383965517241371</v>
      </c>
      <c r="AK78" s="393">
        <v>41.586206896551722</v>
      </c>
      <c r="AL78" s="393">
        <v>62.206896551724135</v>
      </c>
      <c r="AM78" s="393">
        <v>72.129310344827587</v>
      </c>
      <c r="AN78" s="393">
        <v>72.486206896551721</v>
      </c>
      <c r="AO78" s="393">
        <v>55.448275862068968</v>
      </c>
      <c r="AP78" s="393">
        <v>60.206896551724142</v>
      </c>
      <c r="AQ78" s="393">
        <v>55.862068965517238</v>
      </c>
      <c r="AR78" s="393">
        <v>46.896551724137936</v>
      </c>
      <c r="AS78" s="393">
        <v>60.689655172413794</v>
      </c>
      <c r="AT78" s="393">
        <v>33.455172413793107</v>
      </c>
      <c r="AU78" s="393">
        <v>50.847931034482755</v>
      </c>
      <c r="AV78" s="460"/>
      <c r="AW78" s="460"/>
      <c r="AX78" s="460"/>
    </row>
    <row r="79" spans="1:52" ht="20.100000000000001" customHeight="1">
      <c r="A79" s="392">
        <v>30</v>
      </c>
      <c r="B79" s="394">
        <v>1</v>
      </c>
      <c r="C79" s="394">
        <v>1</v>
      </c>
      <c r="D79" s="394">
        <v>1</v>
      </c>
      <c r="E79" s="394">
        <v>1</v>
      </c>
      <c r="F79" s="393">
        <v>398.39821029082771</v>
      </c>
      <c r="G79" s="393">
        <v>470.21928333333341</v>
      </c>
      <c r="H79" s="393">
        <v>282.13333333333333</v>
      </c>
      <c r="I79" s="393">
        <v>282.13333333333333</v>
      </c>
      <c r="J79" s="393">
        <v>182.96470588235294</v>
      </c>
      <c r="K79" s="393">
        <v>331.01627099444443</v>
      </c>
      <c r="L79" s="393">
        <v>358.49530944937618</v>
      </c>
      <c r="M79" s="393">
        <v>198.52941176470586</v>
      </c>
      <c r="N79" s="393">
        <v>285.75468982500001</v>
      </c>
      <c r="O79" s="393">
        <v>283.37625926666669</v>
      </c>
      <c r="P79" s="393">
        <v>264.20000000000005</v>
      </c>
      <c r="Q79" s="393">
        <v>388.85</v>
      </c>
      <c r="R79" s="393">
        <v>451.00026864035084</v>
      </c>
      <c r="S79" s="393">
        <v>465.43</v>
      </c>
      <c r="T79" s="393">
        <v>370</v>
      </c>
      <c r="U79" s="393">
        <v>407</v>
      </c>
      <c r="V79" s="393">
        <v>333</v>
      </c>
      <c r="W79" s="393">
        <v>286.16666666666669</v>
      </c>
      <c r="X79" s="393">
        <v>370.33333333333331</v>
      </c>
      <c r="Y79" s="393">
        <v>237.60000000000002</v>
      </c>
      <c r="Z79" s="393">
        <v>349.60837500000002</v>
      </c>
      <c r="AA79" s="393">
        <v>59.2</v>
      </c>
      <c r="AB79" s="393">
        <v>82.666133333333335</v>
      </c>
      <c r="AC79" s="393">
        <v>49.6</v>
      </c>
      <c r="AD79" s="393">
        <v>49.6</v>
      </c>
      <c r="AE79" s="393">
        <v>28.8</v>
      </c>
      <c r="AF79" s="393">
        <v>51.821733333333334</v>
      </c>
      <c r="AG79" s="393">
        <v>54.098913333333343</v>
      </c>
      <c r="AH79" s="393">
        <v>30</v>
      </c>
      <c r="AI79" s="393">
        <v>43.877533333333332</v>
      </c>
      <c r="AJ79" s="393">
        <v>43.304499999999997</v>
      </c>
      <c r="AK79" s="393">
        <v>42</v>
      </c>
      <c r="AL79" s="393">
        <v>63.066666666666663</v>
      </c>
      <c r="AM79" s="393">
        <v>72.891666666666666</v>
      </c>
      <c r="AN79" s="393">
        <v>73.5</v>
      </c>
      <c r="AO79" s="393">
        <v>56</v>
      </c>
      <c r="AP79" s="393">
        <v>60.933333333333337</v>
      </c>
      <c r="AQ79" s="393">
        <v>57.266666666666666</v>
      </c>
      <c r="AR79" s="393">
        <v>47.6</v>
      </c>
      <c r="AS79" s="393">
        <v>61.599999999999994</v>
      </c>
      <c r="AT79" s="393">
        <v>33.659999999999997</v>
      </c>
      <c r="AU79" s="393">
        <v>51.198999999999998</v>
      </c>
      <c r="AV79" s="460"/>
      <c r="AW79" s="460"/>
      <c r="AX79" s="460"/>
    </row>
    <row r="80" spans="1:52" ht="20.100000000000001" customHeight="1">
      <c r="A80" s="392">
        <v>35</v>
      </c>
      <c r="B80" s="394">
        <v>1</v>
      </c>
      <c r="C80" s="394">
        <v>1</v>
      </c>
      <c r="D80" s="394">
        <v>1</v>
      </c>
      <c r="E80" s="394">
        <v>1</v>
      </c>
      <c r="F80" s="393">
        <v>486.66713352007474</v>
      </c>
      <c r="G80" s="393">
        <v>601.99607222351847</v>
      </c>
      <c r="H80" s="393">
        <v>361.20000000000005</v>
      </c>
      <c r="I80" s="393">
        <v>361.20000000000005</v>
      </c>
      <c r="J80" s="393">
        <v>224.61260504201687</v>
      </c>
      <c r="K80" s="393">
        <v>413.10866085238092</v>
      </c>
      <c r="L80" s="393">
        <v>445.41109381375105</v>
      </c>
      <c r="M80" s="393">
        <v>240.52521008403363</v>
      </c>
      <c r="N80" s="393">
        <v>340.52730556428571</v>
      </c>
      <c r="O80" s="393">
        <v>345.86965079999999</v>
      </c>
      <c r="P80" s="393">
        <v>331.24285714285719</v>
      </c>
      <c r="Q80" s="393">
        <v>496.72857142857151</v>
      </c>
      <c r="R80" s="393">
        <v>569.05380169172929</v>
      </c>
      <c r="S80" s="393">
        <v>594.0150000000001</v>
      </c>
      <c r="T80" s="393">
        <v>457.65714285714284</v>
      </c>
      <c r="U80" s="393">
        <v>489.5</v>
      </c>
      <c r="V80" s="393">
        <v>433.86851311953353</v>
      </c>
      <c r="W80" s="393">
        <v>369.14285714285722</v>
      </c>
      <c r="X80" s="393">
        <v>477.71428571428572</v>
      </c>
      <c r="Y80" s="393">
        <v>287.10000000000002</v>
      </c>
      <c r="Z80" s="393">
        <v>417.38003571428573</v>
      </c>
      <c r="AA80" s="393">
        <v>64</v>
      </c>
      <c r="AB80" s="393">
        <v>87.999399999999994</v>
      </c>
      <c r="AC80" s="393">
        <v>52.8</v>
      </c>
      <c r="AD80" s="393">
        <v>52.8</v>
      </c>
      <c r="AE80" s="393">
        <v>29.542857142857144</v>
      </c>
      <c r="AF80" s="393">
        <v>53.847200000000001</v>
      </c>
      <c r="AG80" s="393">
        <v>56.370497142857147</v>
      </c>
      <c r="AH80" s="393">
        <v>33.142857142857139</v>
      </c>
      <c r="AI80" s="393">
        <v>47.037885714285714</v>
      </c>
      <c r="AJ80" s="393">
        <v>47.118142857142857</v>
      </c>
      <c r="AK80" s="393">
        <v>43.714285714285715</v>
      </c>
      <c r="AL80" s="393">
        <v>66.628571428571433</v>
      </c>
      <c r="AM80" s="393">
        <v>76.05</v>
      </c>
      <c r="AN80" s="393">
        <v>77.7</v>
      </c>
      <c r="AO80" s="393">
        <v>58.285714285714285</v>
      </c>
      <c r="AP80" s="393">
        <v>63.942857142857136</v>
      </c>
      <c r="AQ80" s="393">
        <v>63.085714285714282</v>
      </c>
      <c r="AR80" s="393">
        <v>50.514285714285712</v>
      </c>
      <c r="AS80" s="393">
        <v>65.371428571428567</v>
      </c>
      <c r="AT80" s="393">
        <v>35.194285714285712</v>
      </c>
      <c r="AU80" s="393">
        <v>52.65342857142857</v>
      </c>
      <c r="AV80" s="460"/>
      <c r="AW80" s="460"/>
      <c r="AX80" s="460"/>
    </row>
    <row r="81" spans="1:50" ht="20.100000000000001" customHeight="1">
      <c r="A81" s="392">
        <v>40</v>
      </c>
      <c r="B81" s="394">
        <v>1</v>
      </c>
      <c r="C81" s="394">
        <v>1</v>
      </c>
      <c r="D81" s="394">
        <v>1</v>
      </c>
      <c r="E81" s="394">
        <v>1</v>
      </c>
      <c r="F81" s="393">
        <v>578.9952229299364</v>
      </c>
      <c r="G81" s="393">
        <v>749.66146944557863</v>
      </c>
      <c r="H81" s="393">
        <v>449.8</v>
      </c>
      <c r="I81" s="393">
        <v>449.8</v>
      </c>
      <c r="J81" s="393">
        <v>266.47352941176473</v>
      </c>
      <c r="K81" s="393">
        <v>495.30295324583329</v>
      </c>
      <c r="L81" s="393">
        <v>532.47293208703218</v>
      </c>
      <c r="M81" s="393">
        <v>291.42857142857139</v>
      </c>
      <c r="N81" s="393">
        <v>395.35676736875001</v>
      </c>
      <c r="O81" s="393">
        <v>408.36469445</v>
      </c>
      <c r="P81" s="393">
        <v>398.40000000000009</v>
      </c>
      <c r="Q81" s="393">
        <v>605.13750000000005</v>
      </c>
      <c r="R81" s="393">
        <v>687.28145148026317</v>
      </c>
      <c r="S81" s="393">
        <v>722.61</v>
      </c>
      <c r="T81" s="393">
        <v>547.19999999999993</v>
      </c>
      <c r="U81" s="393">
        <v>587.04390243902435</v>
      </c>
      <c r="V81" s="393">
        <v>554.57244897959185</v>
      </c>
      <c r="W81" s="393">
        <v>452.625</v>
      </c>
      <c r="X81" s="393">
        <v>585.75</v>
      </c>
      <c r="Y81" s="393">
        <v>336.6</v>
      </c>
      <c r="Z81" s="393">
        <v>485.23378124999999</v>
      </c>
      <c r="AA81" s="393">
        <v>68</v>
      </c>
      <c r="AB81" s="393">
        <v>91.999349999999993</v>
      </c>
      <c r="AC81" s="393">
        <v>55.2</v>
      </c>
      <c r="AD81" s="393">
        <v>55.2</v>
      </c>
      <c r="AE81" s="393">
        <v>30.1</v>
      </c>
      <c r="AF81" s="393">
        <v>55.366299999999995</v>
      </c>
      <c r="AG81" s="393">
        <v>58.074185</v>
      </c>
      <c r="AH81" s="393">
        <v>36</v>
      </c>
      <c r="AI81" s="393">
        <v>50.138149999999996</v>
      </c>
      <c r="AJ81" s="393">
        <v>49.978375</v>
      </c>
      <c r="AK81" s="393">
        <v>45</v>
      </c>
      <c r="AL81" s="393">
        <v>69.3</v>
      </c>
      <c r="AM81" s="393">
        <v>78.418750000000003</v>
      </c>
      <c r="AN81" s="393">
        <v>80.849999999999994</v>
      </c>
      <c r="AO81" s="393">
        <v>60</v>
      </c>
      <c r="AP81" s="393">
        <v>66.2</v>
      </c>
      <c r="AQ81" s="393">
        <v>68.099999999999994</v>
      </c>
      <c r="AR81" s="393">
        <v>52.7</v>
      </c>
      <c r="AS81" s="393">
        <v>68.2</v>
      </c>
      <c r="AT81" s="393">
        <v>37.597499999999997</v>
      </c>
      <c r="AU81" s="393">
        <v>53.744249999999994</v>
      </c>
      <c r="AV81" s="460"/>
      <c r="AW81" s="460"/>
      <c r="AX81" s="460"/>
    </row>
    <row r="82" spans="1:50" ht="20.100000000000001" customHeight="1">
      <c r="A82" s="392">
        <v>45</v>
      </c>
      <c r="B82" s="394">
        <v>1</v>
      </c>
      <c r="C82" s="394">
        <v>1</v>
      </c>
      <c r="D82" s="394">
        <v>1</v>
      </c>
      <c r="E82" s="394">
        <v>1</v>
      </c>
      <c r="F82" s="393">
        <v>699.25925925925912</v>
      </c>
      <c r="G82" s="393">
        <v>897.84538950718093</v>
      </c>
      <c r="H82" s="393">
        <v>538.71111111111111</v>
      </c>
      <c r="I82" s="393">
        <v>538.71111111111111</v>
      </c>
      <c r="J82" s="393">
        <v>308.47647058823532</v>
      </c>
      <c r="K82" s="393">
        <v>577.56518066296292</v>
      </c>
      <c r="L82" s="393">
        <v>619.63213963291753</v>
      </c>
      <c r="M82" s="393">
        <v>360.15873015873007</v>
      </c>
      <c r="N82" s="393">
        <v>469.21467820740742</v>
      </c>
      <c r="O82" s="393">
        <v>500.61666146006945</v>
      </c>
      <c r="P82" s="393">
        <v>465.63333333333333</v>
      </c>
      <c r="Q82" s="393">
        <v>713.90000000000009</v>
      </c>
      <c r="R82" s="393">
        <v>805.62517909356734</v>
      </c>
      <c r="S82" s="393">
        <v>851.21166666666682</v>
      </c>
      <c r="T82" s="393">
        <v>636.84444444444443</v>
      </c>
      <c r="U82" s="393">
        <v>688.76124661246615</v>
      </c>
      <c r="V82" s="393">
        <v>675.71351351351336</v>
      </c>
      <c r="W82" s="393">
        <v>536.44444444444446</v>
      </c>
      <c r="X82" s="393">
        <v>694.22222222222217</v>
      </c>
      <c r="Y82" s="393">
        <v>386.1</v>
      </c>
      <c r="Z82" s="393">
        <v>553.41227891821427</v>
      </c>
      <c r="AA82" s="393">
        <v>71.466666666666669</v>
      </c>
      <c r="AB82" s="393">
        <v>95.110422222222212</v>
      </c>
      <c r="AC82" s="393">
        <v>57.066666666666663</v>
      </c>
      <c r="AD82" s="393">
        <v>57.066666666666663</v>
      </c>
      <c r="AE82" s="393">
        <v>30.533333333333331</v>
      </c>
      <c r="AF82" s="393">
        <v>56.547822222222223</v>
      </c>
      <c r="AG82" s="393">
        <v>59.399275555555562</v>
      </c>
      <c r="AH82" s="393">
        <v>38.222222222222221</v>
      </c>
      <c r="AI82" s="393">
        <v>52.711688888888887</v>
      </c>
      <c r="AJ82" s="393">
        <v>52.202999999999996</v>
      </c>
      <c r="AK82" s="393">
        <v>48</v>
      </c>
      <c r="AL82" s="393">
        <v>71.37777777777778</v>
      </c>
      <c r="AM82" s="393">
        <v>80.261111111111106</v>
      </c>
      <c r="AN82" s="393">
        <v>83.300000000000011</v>
      </c>
      <c r="AO82" s="393">
        <v>61.333333333333329</v>
      </c>
      <c r="AP82" s="393">
        <v>67.955555555555549</v>
      </c>
      <c r="AQ82" s="393">
        <v>72.86666666666666</v>
      </c>
      <c r="AR82" s="393">
        <v>55.155555555555551</v>
      </c>
      <c r="AS82" s="393">
        <v>70.933333333333337</v>
      </c>
      <c r="AT82" s="393">
        <v>41.24666666666667</v>
      </c>
      <c r="AU82" s="393">
        <v>55.525679999999994</v>
      </c>
      <c r="AV82" s="460"/>
      <c r="AW82" s="460"/>
      <c r="AX82" s="460"/>
    </row>
    <row r="83" spans="1:50" ht="20.100000000000001" customHeight="1">
      <c r="A83" s="392">
        <v>50</v>
      </c>
      <c r="B83" s="394">
        <v>1</v>
      </c>
      <c r="C83" s="394">
        <v>1</v>
      </c>
      <c r="D83" s="394">
        <v>1</v>
      </c>
      <c r="E83" s="394">
        <v>1</v>
      </c>
      <c r="F83" s="393">
        <v>826.41454545454542</v>
      </c>
      <c r="G83" s="393">
        <v>1046.3922755564631</v>
      </c>
      <c r="H83" s="393">
        <v>627.84</v>
      </c>
      <c r="I83" s="393">
        <v>627.84</v>
      </c>
      <c r="J83" s="393">
        <v>350.57882352941181</v>
      </c>
      <c r="K83" s="393">
        <v>659.87496259666671</v>
      </c>
      <c r="L83" s="393">
        <v>706.85950566962583</v>
      </c>
      <c r="M83" s="393">
        <v>429.14285714285711</v>
      </c>
      <c r="N83" s="393">
        <v>550.44321038666669</v>
      </c>
      <c r="O83" s="393">
        <v>599.67874531406244</v>
      </c>
      <c r="P83" s="393">
        <v>532.92000000000007</v>
      </c>
      <c r="Q83" s="393">
        <v>822.91</v>
      </c>
      <c r="R83" s="393">
        <v>924.05016118421054</v>
      </c>
      <c r="S83" s="393">
        <v>979.8180000000001</v>
      </c>
      <c r="T83" s="393">
        <v>726.56</v>
      </c>
      <c r="U83" s="393">
        <v>790.63512195121939</v>
      </c>
      <c r="V83" s="393">
        <v>814.31716216216228</v>
      </c>
      <c r="W83" s="393">
        <v>620.5</v>
      </c>
      <c r="X83" s="393">
        <v>803.00000000000011</v>
      </c>
      <c r="Y83" s="393">
        <v>435.59999999999991</v>
      </c>
      <c r="Z83" s="393">
        <v>630.12955102639285</v>
      </c>
      <c r="AA83" s="393">
        <v>74.56</v>
      </c>
      <c r="AB83" s="393">
        <v>97.599279999999993</v>
      </c>
      <c r="AC83" s="393">
        <v>58.56</v>
      </c>
      <c r="AD83" s="393">
        <v>58.56</v>
      </c>
      <c r="AE83" s="393">
        <v>30.88</v>
      </c>
      <c r="AF83" s="393">
        <v>57.493039999999993</v>
      </c>
      <c r="AG83" s="393">
        <v>60.459348000000006</v>
      </c>
      <c r="AH83" s="393">
        <v>40</v>
      </c>
      <c r="AI83" s="393">
        <v>54.770519999999998</v>
      </c>
      <c r="AJ83" s="393">
        <v>53.982699999999994</v>
      </c>
      <c r="AK83" s="393">
        <v>50.400000000000006</v>
      </c>
      <c r="AL83" s="393">
        <v>73.040000000000006</v>
      </c>
      <c r="AM83" s="393">
        <v>81.734999999999999</v>
      </c>
      <c r="AN83" s="393">
        <v>85.26</v>
      </c>
      <c r="AO83" s="393">
        <v>62.400000000000006</v>
      </c>
      <c r="AP83" s="393">
        <v>72.599999999999994</v>
      </c>
      <c r="AQ83" s="393">
        <v>76.680000000000007</v>
      </c>
      <c r="AR83" s="393">
        <v>59.160000000000004</v>
      </c>
      <c r="AS83" s="393">
        <v>74.56</v>
      </c>
      <c r="AT83" s="393">
        <v>44.921999999999997</v>
      </c>
      <c r="AU83" s="393">
        <v>57.089112</v>
      </c>
      <c r="AV83" s="460"/>
      <c r="AW83" s="460"/>
      <c r="AX83" s="460"/>
    </row>
    <row r="84" spans="1:50" ht="20.100000000000001" customHeight="1">
      <c r="A84" s="392">
        <v>60</v>
      </c>
      <c r="B84" s="394">
        <v>1</v>
      </c>
      <c r="C84" s="394">
        <v>1</v>
      </c>
      <c r="D84" s="394">
        <v>1</v>
      </c>
      <c r="E84" s="394">
        <v>1</v>
      </c>
      <c r="F84" s="459">
        <v>1093.1578947368421</v>
      </c>
      <c r="G84" s="459">
        <v>1344.2119796303857</v>
      </c>
      <c r="H84" s="459">
        <v>806.5333333333333</v>
      </c>
      <c r="I84" s="459">
        <v>806.5333333333333</v>
      </c>
      <c r="J84" s="459">
        <v>434.9823529411766</v>
      </c>
      <c r="K84" s="459">
        <v>824.58963549722228</v>
      </c>
      <c r="L84" s="459">
        <v>881.45055472468812</v>
      </c>
      <c r="M84" s="459">
        <v>567.61904761904759</v>
      </c>
      <c r="N84" s="459">
        <v>719.23325753083259</v>
      </c>
      <c r="O84" s="459">
        <v>798.27187109505189</v>
      </c>
      <c r="P84" s="459">
        <v>667.6</v>
      </c>
      <c r="Q84" s="459">
        <v>1041.425</v>
      </c>
      <c r="R84" s="459">
        <v>1161.0626343201754</v>
      </c>
      <c r="S84" s="459">
        <v>1249.4325925925925</v>
      </c>
      <c r="T84" s="459">
        <v>906.13333333333333</v>
      </c>
      <c r="U84" s="459">
        <v>994.69593495934953</v>
      </c>
      <c r="V84" s="459">
        <v>1091.5976351351351</v>
      </c>
      <c r="W84" s="459">
        <v>791.64750000000004</v>
      </c>
      <c r="X84" s="459">
        <v>1021.1666666666667</v>
      </c>
      <c r="Y84" s="459">
        <v>564.25350480769225</v>
      </c>
      <c r="Z84" s="459">
        <v>783.56795918866078</v>
      </c>
      <c r="AA84" s="393">
        <v>80</v>
      </c>
      <c r="AB84" s="393">
        <v>101.33256666666668</v>
      </c>
      <c r="AC84" s="393">
        <v>60.8</v>
      </c>
      <c r="AD84" s="393">
        <v>60.8</v>
      </c>
      <c r="AE84" s="393">
        <v>31.4</v>
      </c>
      <c r="AF84" s="393">
        <v>58.910866666666664</v>
      </c>
      <c r="AG84" s="393">
        <v>62.049456666666671</v>
      </c>
      <c r="AH84" s="393">
        <v>42.666666666666664</v>
      </c>
      <c r="AI84" s="393">
        <v>57.858766666666668</v>
      </c>
      <c r="AJ84" s="393">
        <v>57.013083333333327</v>
      </c>
      <c r="AK84" s="393">
        <v>54</v>
      </c>
      <c r="AL84" s="393">
        <v>75.533333333333331</v>
      </c>
      <c r="AM84" s="393">
        <v>83.94583333333334</v>
      </c>
      <c r="AN84" s="393">
        <v>88.550000000000011</v>
      </c>
      <c r="AO84" s="393">
        <v>68.900000000000006</v>
      </c>
      <c r="AP84" s="393">
        <v>82.5</v>
      </c>
      <c r="AQ84" s="393">
        <v>82.4</v>
      </c>
      <c r="AR84" s="393">
        <v>66.300000000000011</v>
      </c>
      <c r="AS84" s="393">
        <v>80.8</v>
      </c>
      <c r="AT84" s="393">
        <v>50.435000000000002</v>
      </c>
      <c r="AU84" s="393">
        <v>59.434259999999995</v>
      </c>
      <c r="AV84" s="460"/>
      <c r="AW84" s="460"/>
      <c r="AX84" s="460"/>
    </row>
    <row r="85" spans="1:50" ht="20.100000000000001" customHeight="1">
      <c r="A85" s="392">
        <v>70</v>
      </c>
      <c r="B85" s="394">
        <v>1</v>
      </c>
      <c r="C85" s="394">
        <v>1</v>
      </c>
      <c r="D85" s="394">
        <v>1</v>
      </c>
      <c r="E85" s="394">
        <v>1</v>
      </c>
      <c r="F85" s="459">
        <v>1376.2711864406779</v>
      </c>
      <c r="G85" s="459">
        <v>1642.653911111759</v>
      </c>
      <c r="H85" s="459">
        <v>985.59999999999991</v>
      </c>
      <c r="I85" s="459">
        <v>985.59999999999991</v>
      </c>
      <c r="J85" s="459">
        <v>519.55630252100843</v>
      </c>
      <c r="K85" s="459">
        <v>989.38583042619052</v>
      </c>
      <c r="L85" s="459">
        <v>1056.1584469068757</v>
      </c>
      <c r="M85" s="459">
        <v>706.53061224489795</v>
      </c>
      <c r="N85" s="459">
        <v>899.35129931214237</v>
      </c>
      <c r="O85" s="459">
        <v>997.26696093861585</v>
      </c>
      <c r="P85" s="459">
        <v>823.11428571428564</v>
      </c>
      <c r="Q85" s="459">
        <v>1260.3642857142856</v>
      </c>
      <c r="R85" s="459">
        <v>1398.2144008458647</v>
      </c>
      <c r="S85" s="459">
        <v>1536.7037288135596</v>
      </c>
      <c r="T85" s="459">
        <v>1085.8285714285714</v>
      </c>
      <c r="U85" s="459">
        <v>1242.6765444015443</v>
      </c>
      <c r="V85" s="459">
        <v>1368.9408301158303</v>
      </c>
      <c r="W85" s="459">
        <v>1037.8499999999999</v>
      </c>
      <c r="X85" s="459">
        <v>1282.9469387755103</v>
      </c>
      <c r="Y85" s="459">
        <v>752.33871840659344</v>
      </c>
      <c r="Z85" s="459">
        <v>962.22158632989999</v>
      </c>
      <c r="AA85" s="393">
        <v>84.800000000000011</v>
      </c>
      <c r="AB85" s="393">
        <v>103.9992</v>
      </c>
      <c r="AC85" s="393">
        <v>62.400000000000006</v>
      </c>
      <c r="AD85" s="393">
        <v>62.400000000000006</v>
      </c>
      <c r="AE85" s="393">
        <v>31.771428571428572</v>
      </c>
      <c r="AF85" s="393">
        <v>59.923599999999993</v>
      </c>
      <c r="AG85" s="393">
        <v>63.185248571428573</v>
      </c>
      <c r="AH85" s="393">
        <v>44.571428571428569</v>
      </c>
      <c r="AI85" s="393">
        <v>60.064657142857143</v>
      </c>
      <c r="AJ85" s="393">
        <v>60.296928571428566</v>
      </c>
      <c r="AK85" s="393">
        <v>56.571428571428569</v>
      </c>
      <c r="AL85" s="393">
        <v>77.314285714285717</v>
      </c>
      <c r="AM85" s="393">
        <v>85.525000000000006</v>
      </c>
      <c r="AN85" s="393">
        <v>95.861249999999998</v>
      </c>
      <c r="AO85" s="393">
        <v>75.485714285714295</v>
      </c>
      <c r="AP85" s="393">
        <v>91.857142857142861</v>
      </c>
      <c r="AQ85" s="393">
        <v>86.48571428571428</v>
      </c>
      <c r="AR85" s="393">
        <v>72.5</v>
      </c>
      <c r="AS85" s="393">
        <v>86.357142857142861</v>
      </c>
      <c r="AT85" s="393">
        <v>54.372857142857143</v>
      </c>
      <c r="AU85" s="393">
        <v>61.109365714285715</v>
      </c>
      <c r="AV85" s="460"/>
      <c r="AW85" s="460"/>
      <c r="AX85" s="460"/>
    </row>
    <row r="86" spans="1:50" ht="20.100000000000001" customHeight="1">
      <c r="A86" s="392">
        <v>80</v>
      </c>
      <c r="B86" s="394">
        <v>1</v>
      </c>
      <c r="C86" s="394">
        <v>1</v>
      </c>
      <c r="D86" s="394">
        <v>1</v>
      </c>
      <c r="E86" s="394">
        <v>1</v>
      </c>
      <c r="F86" s="459">
        <v>1675.6147540983607</v>
      </c>
      <c r="G86" s="459">
        <v>1941.4847347227894</v>
      </c>
      <c r="H86" s="459">
        <v>1164.8999999999999</v>
      </c>
      <c r="I86" s="459">
        <v>1164.8999999999999</v>
      </c>
      <c r="J86" s="459">
        <v>604.23676470588225</v>
      </c>
      <c r="K86" s="459">
        <v>1154.2329766229166</v>
      </c>
      <c r="L86" s="459">
        <v>1230.9393660435162</v>
      </c>
      <c r="M86" s="459">
        <v>845.71428571428567</v>
      </c>
      <c r="N86" s="459">
        <v>1080.2523306481248</v>
      </c>
      <c r="O86" s="459">
        <v>1196.5132783212891</v>
      </c>
      <c r="P86" s="459">
        <v>1019.5600000000001</v>
      </c>
      <c r="Q86" s="459">
        <v>1479.5687500000001</v>
      </c>
      <c r="R86" s="459">
        <v>1635.4532257401315</v>
      </c>
      <c r="S86" s="459">
        <v>1897.5422006835938</v>
      </c>
      <c r="T86" s="459">
        <v>1320.9654527559053</v>
      </c>
      <c r="U86" s="459">
        <v>1605.4669763513514</v>
      </c>
      <c r="V86" s="459">
        <v>1646.3232263513514</v>
      </c>
      <c r="W86" s="459">
        <v>1290.6187500000001</v>
      </c>
      <c r="X86" s="459">
        <v>1566.6778225806452</v>
      </c>
      <c r="Y86" s="459">
        <v>954.67302120535703</v>
      </c>
      <c r="Z86" s="459">
        <v>1157.1417380386624</v>
      </c>
      <c r="AA86" s="393">
        <v>89.199999999999989</v>
      </c>
      <c r="AB86" s="393">
        <v>105.99917499999999</v>
      </c>
      <c r="AC86" s="393">
        <v>63.599999999999994</v>
      </c>
      <c r="AD86" s="393">
        <v>63.599999999999994</v>
      </c>
      <c r="AE86" s="393">
        <v>32.049999999999997</v>
      </c>
      <c r="AF86" s="393">
        <v>60.683149999999998</v>
      </c>
      <c r="AG86" s="393">
        <v>64.0370925</v>
      </c>
      <c r="AH86" s="393">
        <v>46</v>
      </c>
      <c r="AI86" s="393">
        <v>61.719075000000004</v>
      </c>
      <c r="AJ86" s="393">
        <v>62.759812499999995</v>
      </c>
      <c r="AK86" s="393">
        <v>58.5</v>
      </c>
      <c r="AL86" s="393">
        <v>78.650000000000006</v>
      </c>
      <c r="AM86" s="393">
        <v>86.709374999999994</v>
      </c>
      <c r="AN86" s="393">
        <v>102.25359375000001</v>
      </c>
      <c r="AO86" s="393">
        <v>81.174999999999997</v>
      </c>
      <c r="AP86" s="393">
        <v>98.875</v>
      </c>
      <c r="AQ86" s="393">
        <v>92.524999999999991</v>
      </c>
      <c r="AR86" s="393">
        <v>77.5625</v>
      </c>
      <c r="AS86" s="393">
        <v>90.9375</v>
      </c>
      <c r="AT86" s="393">
        <v>57.873750000000001</v>
      </c>
      <c r="AU86" s="393">
        <v>62.365695000000002</v>
      </c>
      <c r="AV86" s="460"/>
      <c r="AW86" s="460"/>
      <c r="AX86" s="460"/>
    </row>
    <row r="87" spans="1:50" ht="20.100000000000001" customHeight="1">
      <c r="A87" s="392">
        <v>90</v>
      </c>
      <c r="B87" s="394">
        <v>1</v>
      </c>
      <c r="C87" s="394">
        <v>1</v>
      </c>
      <c r="D87" s="394">
        <v>1</v>
      </c>
      <c r="E87" s="394">
        <v>1</v>
      </c>
      <c r="F87" s="459">
        <v>1991.1111111111109</v>
      </c>
      <c r="G87" s="459">
        <v>2240.5748197535904</v>
      </c>
      <c r="H87" s="459">
        <v>1344.3555555555556</v>
      </c>
      <c r="I87" s="459">
        <v>1344.3555555555556</v>
      </c>
      <c r="J87" s="459">
        <v>688.98823529411766</v>
      </c>
      <c r="K87" s="459">
        <v>1319.1140903314815</v>
      </c>
      <c r="L87" s="459">
        <v>1405.768969816459</v>
      </c>
      <c r="M87" s="459">
        <v>985.07936507936506</v>
      </c>
      <c r="N87" s="459">
        <v>1261.6753550205553</v>
      </c>
      <c r="O87" s="459">
        <v>1395.9270807300345</v>
      </c>
      <c r="P87" s="459">
        <v>1218.2755555555555</v>
      </c>
      <c r="Q87" s="459">
        <v>1698.95</v>
      </c>
      <c r="R87" s="459">
        <v>1872.7500895467836</v>
      </c>
      <c r="S87" s="459">
        <v>2264.6270950520834</v>
      </c>
      <c r="T87" s="459">
        <v>1630.9137357830271</v>
      </c>
      <c r="U87" s="459">
        <v>1969.8595345345345</v>
      </c>
      <c r="V87" s="459">
        <v>1923.731756756757</v>
      </c>
      <c r="W87" s="459">
        <v>1607.4444444444446</v>
      </c>
      <c r="X87" s="459">
        <v>1897.4444444444446</v>
      </c>
      <c r="Y87" s="459">
        <v>1162.2482410714285</v>
      </c>
      <c r="Z87" s="459">
        <v>1352.1129671454778</v>
      </c>
      <c r="AA87" s="393">
        <v>93.333333333333329</v>
      </c>
      <c r="AB87" s="393">
        <v>107.5547111111111</v>
      </c>
      <c r="AC87" s="393">
        <v>64.533333333333331</v>
      </c>
      <c r="AD87" s="393">
        <v>64.533333333333331</v>
      </c>
      <c r="AE87" s="393">
        <v>32.266666666666666</v>
      </c>
      <c r="AF87" s="393">
        <v>61.273911111111111</v>
      </c>
      <c r="AG87" s="393">
        <v>64.699637777777781</v>
      </c>
      <c r="AH87" s="393">
        <v>47.111111111111114</v>
      </c>
      <c r="AI87" s="393">
        <v>63.005844444444449</v>
      </c>
      <c r="AJ87" s="393">
        <v>64.675388888888889</v>
      </c>
      <c r="AK87" s="393">
        <v>60</v>
      </c>
      <c r="AL87" s="393">
        <v>79.688888888888897</v>
      </c>
      <c r="AM87" s="393">
        <v>87.63055555555556</v>
      </c>
      <c r="AN87" s="393">
        <v>107.22541666666666</v>
      </c>
      <c r="AO87" s="393">
        <v>88.322222222222223</v>
      </c>
      <c r="AP87" s="393">
        <v>104.33333333333333</v>
      </c>
      <c r="AQ87" s="393">
        <v>102.22222222222223</v>
      </c>
      <c r="AR87" s="393">
        <v>81.5</v>
      </c>
      <c r="AS87" s="393">
        <v>94.500000000000014</v>
      </c>
      <c r="AT87" s="393">
        <v>60.776666666666664</v>
      </c>
      <c r="AU87" s="393">
        <v>63.342839999999995</v>
      </c>
      <c r="AV87" s="460"/>
      <c r="AW87" s="460"/>
      <c r="AX87" s="460"/>
    </row>
    <row r="88" spans="1:50" ht="20.100000000000001" customHeight="1">
      <c r="A88" s="392">
        <v>100</v>
      </c>
      <c r="B88" s="394">
        <v>1</v>
      </c>
      <c r="C88" s="394">
        <v>1</v>
      </c>
      <c r="D88" s="394">
        <v>1</v>
      </c>
      <c r="E88" s="394">
        <v>1</v>
      </c>
      <c r="F88" s="459">
        <v>2322.7138461538461</v>
      </c>
      <c r="G88" s="459">
        <v>2539.8463877782315</v>
      </c>
      <c r="H88" s="459">
        <v>1523.9199999999998</v>
      </c>
      <c r="I88" s="459">
        <v>1523.9199999999998</v>
      </c>
      <c r="J88" s="459">
        <v>773.78941176470585</v>
      </c>
      <c r="K88" s="459">
        <v>1484.0189812983333</v>
      </c>
      <c r="L88" s="459">
        <v>1580.6326528348129</v>
      </c>
      <c r="M88" s="459">
        <v>1124.5714285714287</v>
      </c>
      <c r="N88" s="459">
        <v>1443.4637745184996</v>
      </c>
      <c r="O88" s="459">
        <v>1595.4581226570313</v>
      </c>
      <c r="P88" s="459">
        <v>1417.248</v>
      </c>
      <c r="Q88" s="459">
        <v>1918.4549999999999</v>
      </c>
      <c r="R88" s="459">
        <v>2110.087580592105</v>
      </c>
      <c r="S88" s="459">
        <v>2631.7950105468753</v>
      </c>
      <c r="T88" s="459">
        <v>1942.7723622047245</v>
      </c>
      <c r="U88" s="459">
        <v>2356.5765624999999</v>
      </c>
      <c r="V88" s="459">
        <v>2232.3512258064516</v>
      </c>
      <c r="W88" s="459">
        <v>1946.5</v>
      </c>
      <c r="X88" s="459">
        <v>2236.5</v>
      </c>
      <c r="Y88" s="459">
        <v>1370.3084169642857</v>
      </c>
      <c r="Z88" s="459">
        <v>1547.11995043093</v>
      </c>
      <c r="AA88" s="393">
        <v>97.28</v>
      </c>
      <c r="AB88" s="393">
        <v>108.79913999999999</v>
      </c>
      <c r="AC88" s="393">
        <v>65.28</v>
      </c>
      <c r="AD88" s="393">
        <v>65.28</v>
      </c>
      <c r="AE88" s="393">
        <v>32.44</v>
      </c>
      <c r="AF88" s="393">
        <v>61.746520000000004</v>
      </c>
      <c r="AG88" s="393">
        <v>65.229674000000003</v>
      </c>
      <c r="AH88" s="393">
        <v>48</v>
      </c>
      <c r="AI88" s="393">
        <v>64.035259999999994</v>
      </c>
      <c r="AJ88" s="393">
        <v>66.207849999999993</v>
      </c>
      <c r="AK88" s="393">
        <v>61.2</v>
      </c>
      <c r="AL88" s="393">
        <v>80.52</v>
      </c>
      <c r="AM88" s="393">
        <v>88.367499999999993</v>
      </c>
      <c r="AN88" s="393">
        <v>111.20287499999999</v>
      </c>
      <c r="AO88" s="393">
        <v>94.490000000000009</v>
      </c>
      <c r="AP88" s="393">
        <v>108.69999999999999</v>
      </c>
      <c r="AQ88" s="393">
        <v>110.4</v>
      </c>
      <c r="AR88" s="393">
        <v>85.2</v>
      </c>
      <c r="AS88" s="393">
        <v>97.35</v>
      </c>
      <c r="AT88" s="393">
        <v>63.098999999999997</v>
      </c>
      <c r="AU88" s="393">
        <v>64.124555999999998</v>
      </c>
    </row>
    <row r="89" spans="1:50" ht="20.100000000000001" customHeight="1">
      <c r="A89" s="392">
        <v>120</v>
      </c>
      <c r="B89" s="394">
        <v>1</v>
      </c>
      <c r="C89" s="394">
        <v>1</v>
      </c>
      <c r="D89" s="394">
        <v>1</v>
      </c>
      <c r="E89" s="394">
        <v>1</v>
      </c>
      <c r="F89" s="459">
        <v>3034.130434782609</v>
      </c>
      <c r="G89" s="459">
        <v>3138.7524898151928</v>
      </c>
      <c r="H89" s="459">
        <v>1883.2666666666667</v>
      </c>
      <c r="I89" s="459">
        <v>1883.2666666666667</v>
      </c>
      <c r="J89" s="459">
        <v>943.49117647058824</v>
      </c>
      <c r="K89" s="459">
        <v>1813.8763177486112</v>
      </c>
      <c r="L89" s="459">
        <v>1930.4281773623443</v>
      </c>
      <c r="M89" s="459">
        <v>1403.8095238095239</v>
      </c>
      <c r="N89" s="459">
        <v>1807.7714037654164</v>
      </c>
      <c r="O89" s="459">
        <v>1994.7546855475262</v>
      </c>
      <c r="P89" s="459">
        <v>1815.7066666666667</v>
      </c>
      <c r="Q89" s="459">
        <v>2357.7125000000001</v>
      </c>
      <c r="R89" s="459">
        <v>2584.8438171600874</v>
      </c>
      <c r="S89" s="459">
        <v>3366.2968837890626</v>
      </c>
      <c r="T89" s="459">
        <v>2655.5978523662548</v>
      </c>
      <c r="U89" s="459">
        <v>3144.3138020833335</v>
      </c>
      <c r="V89" s="459">
        <v>3121.6348984771571</v>
      </c>
      <c r="W89" s="459">
        <v>2678.7817602040814</v>
      </c>
      <c r="X89" s="459">
        <v>2968.7817602040814</v>
      </c>
      <c r="Y89" s="459">
        <v>1787.3986808035713</v>
      </c>
      <c r="Z89" s="459">
        <v>1937.2054253591084</v>
      </c>
      <c r="AA89" s="393">
        <v>104.80000000000001</v>
      </c>
      <c r="AB89" s="393">
        <v>110.66578333333334</v>
      </c>
      <c r="AC89" s="393">
        <v>66.400000000000006</v>
      </c>
      <c r="AD89" s="393">
        <v>66.400000000000006</v>
      </c>
      <c r="AE89" s="393">
        <v>32.700000000000003</v>
      </c>
      <c r="AF89" s="393">
        <v>62.455433333333332</v>
      </c>
      <c r="AG89" s="393">
        <v>66.024728333333329</v>
      </c>
      <c r="AH89" s="393">
        <v>49.333333333333336</v>
      </c>
      <c r="AI89" s="393">
        <v>65.57938333333334</v>
      </c>
      <c r="AJ89" s="393">
        <v>68.506541666666664</v>
      </c>
      <c r="AK89" s="393">
        <v>63</v>
      </c>
      <c r="AL89" s="393">
        <v>82.141666666666666</v>
      </c>
      <c r="AM89" s="393">
        <v>89.472916666666663</v>
      </c>
      <c r="AN89" s="393">
        <v>117.1690625</v>
      </c>
      <c r="AO89" s="393">
        <v>103.74166666666666</v>
      </c>
      <c r="AP89" s="393">
        <v>115.25</v>
      </c>
      <c r="AQ89" s="393">
        <v>122.66666666666666</v>
      </c>
      <c r="AR89" s="393">
        <v>95.5</v>
      </c>
      <c r="AS89" s="393">
        <v>101.625</v>
      </c>
      <c r="AT89" s="393">
        <v>66.582499999999996</v>
      </c>
      <c r="AU89" s="393">
        <v>65.297129999999996</v>
      </c>
    </row>
    <row r="90" spans="1:50" ht="20.100000000000001" customHeight="1">
      <c r="A90" s="392">
        <v>140</v>
      </c>
      <c r="B90" s="394">
        <v>1</v>
      </c>
      <c r="C90" s="394">
        <v>1</v>
      </c>
      <c r="D90" s="394">
        <v>1</v>
      </c>
      <c r="E90" s="394">
        <v>1</v>
      </c>
      <c r="F90" s="459">
        <v>3809.7260273972606</v>
      </c>
      <c r="G90" s="459">
        <v>3737.9697055558795</v>
      </c>
      <c r="H90" s="459">
        <v>2242.8000000000002</v>
      </c>
      <c r="I90" s="459">
        <v>2242.8000000000002</v>
      </c>
      <c r="J90" s="459">
        <v>1113.2781512605043</v>
      </c>
      <c r="K90" s="459">
        <v>2143.7744152130954</v>
      </c>
      <c r="L90" s="459">
        <v>2280.2821234534376</v>
      </c>
      <c r="M90" s="459">
        <v>1683.2653061224489</v>
      </c>
      <c r="N90" s="459">
        <v>2172.7054246560715</v>
      </c>
      <c r="O90" s="459">
        <v>2394.252230469308</v>
      </c>
      <c r="P90" s="459">
        <v>2214.6057142857144</v>
      </c>
      <c r="Q90" s="459">
        <v>2797.1821428571429</v>
      </c>
      <c r="R90" s="459">
        <v>3059.6697004229322</v>
      </c>
      <c r="S90" s="459">
        <v>4100.9410789620542</v>
      </c>
      <c r="T90" s="459">
        <v>3462.0124448853612</v>
      </c>
      <c r="U90" s="459">
        <v>3935.5546875000005</v>
      </c>
      <c r="V90" s="459">
        <v>4092.5441986947067</v>
      </c>
      <c r="W90" s="459">
        <v>3413.741508746356</v>
      </c>
      <c r="X90" s="459">
        <v>3703.741508746356</v>
      </c>
      <c r="Y90" s="459">
        <v>2205.3202978316322</v>
      </c>
      <c r="Z90" s="459">
        <v>2327.3521931649498</v>
      </c>
      <c r="AA90" s="393">
        <v>112</v>
      </c>
      <c r="AB90" s="393">
        <v>111.9991</v>
      </c>
      <c r="AC90" s="393">
        <v>70.800000000000011</v>
      </c>
      <c r="AD90" s="393">
        <v>67.2</v>
      </c>
      <c r="AE90" s="393">
        <v>32.885714285714286</v>
      </c>
      <c r="AF90" s="393">
        <v>62.961799999999997</v>
      </c>
      <c r="AG90" s="393">
        <v>66.592624285714294</v>
      </c>
      <c r="AH90" s="393">
        <v>50.285714285714285</v>
      </c>
      <c r="AI90" s="393">
        <v>66.68232857142857</v>
      </c>
      <c r="AJ90" s="393">
        <v>70.148464285714283</v>
      </c>
      <c r="AK90" s="393">
        <v>64.285714285714278</v>
      </c>
      <c r="AL90" s="393">
        <v>89.148214285714289</v>
      </c>
      <c r="AM90" s="393">
        <v>90.262499999999989</v>
      </c>
      <c r="AN90" s="393">
        <v>121.43062499999999</v>
      </c>
      <c r="AO90" s="393">
        <v>110.35000000000001</v>
      </c>
      <c r="AP90" s="393">
        <v>119.92857142857143</v>
      </c>
      <c r="AQ90" s="393">
        <v>132.97857142857143</v>
      </c>
      <c r="AR90" s="393">
        <v>102.85714285714283</v>
      </c>
      <c r="AS90" s="393">
        <v>104.67857142857142</v>
      </c>
      <c r="AT90" s="393">
        <v>69.070714285714288</v>
      </c>
      <c r="AU90" s="393">
        <v>66.134682857142849</v>
      </c>
    </row>
    <row r="91" spans="1:50" ht="20.100000000000001" customHeight="1">
      <c r="A91" s="392">
        <v>160</v>
      </c>
      <c r="B91" s="394">
        <v>1</v>
      </c>
      <c r="C91" s="394">
        <v>1</v>
      </c>
      <c r="D91" s="394">
        <v>1</v>
      </c>
      <c r="E91" s="394">
        <v>1</v>
      </c>
      <c r="F91" s="459">
        <v>4649.4318181818189</v>
      </c>
      <c r="G91" s="459">
        <v>4337.381367361395</v>
      </c>
      <c r="H91" s="459">
        <v>2768</v>
      </c>
      <c r="I91" s="459">
        <v>2602.4500000000003</v>
      </c>
      <c r="J91" s="459">
        <v>1283.1183823529414</v>
      </c>
      <c r="K91" s="459">
        <v>2473.6979883114582</v>
      </c>
      <c r="L91" s="459">
        <v>2630.1725830217583</v>
      </c>
      <c r="M91" s="459">
        <v>1962.8571428571429</v>
      </c>
      <c r="N91" s="459">
        <v>2538.0309403240622</v>
      </c>
      <c r="O91" s="459">
        <v>2793.8753891606443</v>
      </c>
      <c r="P91" s="459">
        <v>2613.7800000000002</v>
      </c>
      <c r="Q91" s="459">
        <v>3236.7843750000002</v>
      </c>
      <c r="R91" s="459">
        <v>3534.5391128700658</v>
      </c>
      <c r="S91" s="459">
        <v>4835.674225341796</v>
      </c>
      <c r="T91" s="459">
        <v>4269.3233892746912</v>
      </c>
      <c r="U91" s="459">
        <v>4728.9853515625</v>
      </c>
      <c r="V91" s="459">
        <v>5071.7261738578682</v>
      </c>
      <c r="W91" s="459">
        <v>4148.711320153061</v>
      </c>
      <c r="X91" s="459">
        <v>4438.711320153061</v>
      </c>
      <c r="Y91" s="459">
        <v>2623.7615106026783</v>
      </c>
      <c r="Z91" s="459">
        <v>2717.5372690193308</v>
      </c>
      <c r="AA91" s="393">
        <v>119</v>
      </c>
      <c r="AB91" s="393">
        <v>112.9990875</v>
      </c>
      <c r="AC91" s="393">
        <v>77.2</v>
      </c>
      <c r="AD91" s="393">
        <v>67.8</v>
      </c>
      <c r="AE91" s="393">
        <v>33.024999999999999</v>
      </c>
      <c r="AF91" s="393">
        <v>63.341575000000006</v>
      </c>
      <c r="AG91" s="393">
        <v>67.01854625</v>
      </c>
      <c r="AH91" s="393">
        <v>51</v>
      </c>
      <c r="AI91" s="393">
        <v>67.509537499999993</v>
      </c>
      <c r="AJ91" s="393">
        <v>71.379906250000005</v>
      </c>
      <c r="AK91" s="393">
        <v>65.400000000000006</v>
      </c>
      <c r="AL91" s="393">
        <v>97.754687500000003</v>
      </c>
      <c r="AM91" s="393">
        <v>90.854687499999997</v>
      </c>
      <c r="AN91" s="393">
        <v>124.626796875</v>
      </c>
      <c r="AO91" s="393">
        <v>116.05625000000001</v>
      </c>
      <c r="AP91" s="393">
        <v>123.4375</v>
      </c>
      <c r="AQ91" s="393">
        <v>140.98124999999999</v>
      </c>
      <c r="AR91" s="393">
        <v>108.375</v>
      </c>
      <c r="AS91" s="393">
        <v>108.375</v>
      </c>
      <c r="AT91" s="393">
        <v>70.936874999999986</v>
      </c>
      <c r="AU91" s="393">
        <v>66.762847499999992</v>
      </c>
    </row>
    <row r="92" spans="1:50" ht="20.100000000000001" customHeight="1">
      <c r="A92" s="392">
        <v>180</v>
      </c>
      <c r="B92" s="394">
        <v>1</v>
      </c>
      <c r="C92" s="394">
        <v>1</v>
      </c>
      <c r="D92" s="394">
        <v>1</v>
      </c>
      <c r="E92" s="394">
        <v>1</v>
      </c>
      <c r="F92" s="459">
        <v>5553.2098765432102</v>
      </c>
      <c r="G92" s="459">
        <v>4936.9226598767946</v>
      </c>
      <c r="H92" s="459">
        <v>3402</v>
      </c>
      <c r="I92" s="459">
        <v>2962.1777777777779</v>
      </c>
      <c r="J92" s="459">
        <v>1452.9941176470588</v>
      </c>
      <c r="K92" s="459">
        <v>2803.6385451657407</v>
      </c>
      <c r="L92" s="459">
        <v>2980.0873849082291</v>
      </c>
      <c r="M92" s="459">
        <v>2242.5396825396829</v>
      </c>
      <c r="N92" s="459">
        <v>2903.6174525102774</v>
      </c>
      <c r="O92" s="459">
        <v>3193.5822903650173</v>
      </c>
      <c r="P92" s="459">
        <v>3013.137777777778</v>
      </c>
      <c r="Q92" s="459">
        <v>3676.4750000000004</v>
      </c>
      <c r="R92" s="459">
        <v>4009.4375447733914</v>
      </c>
      <c r="S92" s="459">
        <v>5570.4666725260413</v>
      </c>
      <c r="T92" s="459">
        <v>5077.2319015775029</v>
      </c>
      <c r="U92" s="459">
        <v>5523.8758680555557</v>
      </c>
      <c r="V92" s="459">
        <v>6052.201043429216</v>
      </c>
      <c r="W92" s="459">
        <v>4883.6878401360545</v>
      </c>
      <c r="X92" s="459">
        <v>5173.6878401360545</v>
      </c>
      <c r="Y92" s="459">
        <v>3042.5491205357139</v>
      </c>
      <c r="Z92" s="459">
        <v>3107.7478835727393</v>
      </c>
      <c r="AA92" s="393">
        <v>125.86666666666667</v>
      </c>
      <c r="AB92" s="393">
        <v>113.77685555555556</v>
      </c>
      <c r="AC92" s="393">
        <v>83.6</v>
      </c>
      <c r="AD92" s="393">
        <v>68.266666666666666</v>
      </c>
      <c r="AE92" s="393">
        <v>33.133333333333333</v>
      </c>
      <c r="AF92" s="393">
        <v>63.636955555555559</v>
      </c>
      <c r="AG92" s="393">
        <v>67.34981888888889</v>
      </c>
      <c r="AH92" s="393">
        <v>51.555555555555557</v>
      </c>
      <c r="AI92" s="393">
        <v>68.15292222222223</v>
      </c>
      <c r="AJ92" s="393">
        <v>72.337694444444438</v>
      </c>
      <c r="AK92" s="393">
        <v>67.022222222222226</v>
      </c>
      <c r="AL92" s="393">
        <v>104.44861111111111</v>
      </c>
      <c r="AM92" s="393">
        <v>91.315277777777766</v>
      </c>
      <c r="AN92" s="393">
        <v>127.11270833333334</v>
      </c>
      <c r="AO92" s="393">
        <v>121.16111111111111</v>
      </c>
      <c r="AP92" s="393">
        <v>127.5</v>
      </c>
      <c r="AQ92" s="393">
        <v>147.20555555555555</v>
      </c>
      <c r="AR92" s="393">
        <v>112.66666666666666</v>
      </c>
      <c r="AS92" s="393">
        <v>112.66666666666667</v>
      </c>
      <c r="AT92" s="393">
        <v>72.388333333333321</v>
      </c>
      <c r="AU92" s="393">
        <v>67.251419999999996</v>
      </c>
    </row>
    <row r="93" spans="1:50" ht="20.100000000000001" customHeight="1">
      <c r="A93" s="392">
        <v>200</v>
      </c>
      <c r="B93" s="394">
        <v>1</v>
      </c>
      <c r="C93" s="394">
        <v>1</v>
      </c>
      <c r="D93" s="394">
        <v>1</v>
      </c>
      <c r="E93" s="394">
        <v>1</v>
      </c>
      <c r="F93" s="459">
        <v>6521.0376470588235</v>
      </c>
      <c r="G93" s="459">
        <v>5536.5546938891157</v>
      </c>
      <c r="H93" s="459">
        <v>4100</v>
      </c>
      <c r="I93" s="459">
        <v>3321.96</v>
      </c>
      <c r="J93" s="459">
        <v>1622.8947058823528</v>
      </c>
      <c r="K93" s="459">
        <v>3133.590990649167</v>
      </c>
      <c r="L93" s="459">
        <v>3330.0192264174061</v>
      </c>
      <c r="M93" s="459">
        <v>2522.2857142857142</v>
      </c>
      <c r="N93" s="459">
        <v>3269.3866622592495</v>
      </c>
      <c r="O93" s="459">
        <v>3593.3478113285155</v>
      </c>
      <c r="P93" s="459">
        <v>3412.6239999999998</v>
      </c>
      <c r="Q93" s="459">
        <v>4116.2275</v>
      </c>
      <c r="R93" s="459">
        <v>4484.356290296053</v>
      </c>
      <c r="S93" s="459">
        <v>6305.3006302734366</v>
      </c>
      <c r="T93" s="459">
        <v>5885.5587114197524</v>
      </c>
      <c r="U93" s="459">
        <v>6319.7882812500002</v>
      </c>
      <c r="V93" s="459">
        <v>7033.5809390862951</v>
      </c>
      <c r="W93" s="459">
        <v>5618.6690561224495</v>
      </c>
      <c r="X93" s="459">
        <v>5908.6690561224495</v>
      </c>
      <c r="Y93" s="459">
        <v>3461.5792084821423</v>
      </c>
      <c r="Z93" s="459">
        <v>3497.9763752154649</v>
      </c>
      <c r="AA93" s="393">
        <v>132.63999999999999</v>
      </c>
      <c r="AB93" s="393">
        <v>114.39906999999999</v>
      </c>
      <c r="AC93" s="393">
        <v>90</v>
      </c>
      <c r="AD93" s="393">
        <v>68.64</v>
      </c>
      <c r="AE93" s="393">
        <v>33.22</v>
      </c>
      <c r="AF93" s="393">
        <v>63.873260000000002</v>
      </c>
      <c r="AG93" s="393">
        <v>67.614836999999994</v>
      </c>
      <c r="AH93" s="393">
        <v>52</v>
      </c>
      <c r="AI93" s="393">
        <v>68.667630000000003</v>
      </c>
      <c r="AJ93" s="393">
        <v>73.103925000000004</v>
      </c>
      <c r="AK93" s="393">
        <v>68.319999999999993</v>
      </c>
      <c r="AL93" s="393">
        <v>109.80375000000001</v>
      </c>
      <c r="AM93" s="393">
        <v>91.683750000000003</v>
      </c>
      <c r="AN93" s="393">
        <v>129.1014375</v>
      </c>
      <c r="AO93" s="393">
        <v>125.24499999999999</v>
      </c>
      <c r="AP93" s="393">
        <v>130.75</v>
      </c>
      <c r="AQ93" s="393">
        <v>152.185</v>
      </c>
      <c r="AR93" s="393">
        <v>116.1</v>
      </c>
      <c r="AS93" s="393">
        <v>116.10000000000001</v>
      </c>
      <c r="AT93" s="393">
        <v>73.549499999999995</v>
      </c>
      <c r="AU93" s="393">
        <v>67.64227799999999</v>
      </c>
    </row>
    <row r="94" spans="1:50" ht="20.100000000000001" customHeight="1">
      <c r="A94" s="392">
        <v>200.1</v>
      </c>
      <c r="B94" s="394">
        <v>1</v>
      </c>
      <c r="C94" s="394">
        <v>1</v>
      </c>
      <c r="D94" s="394">
        <v>1</v>
      </c>
      <c r="E94" s="394">
        <v>1</v>
      </c>
      <c r="F94" s="459">
        <v>6526.037684521747</v>
      </c>
      <c r="G94" s="459">
        <v>6540.0088328398051</v>
      </c>
      <c r="H94" s="459">
        <v>4103.6507999999994</v>
      </c>
      <c r="I94" s="459">
        <v>3323.7590204897551</v>
      </c>
      <c r="J94" s="459">
        <v>2218.5135508932249</v>
      </c>
      <c r="K94" s="459">
        <v>3352.3384737770707</v>
      </c>
      <c r="L94" s="459">
        <v>3499.7000415858247</v>
      </c>
      <c r="M94" s="459">
        <v>2893.2107727865023</v>
      </c>
      <c r="N94" s="459">
        <v>3453.0964709209647</v>
      </c>
      <c r="O94" s="459">
        <v>3697.1146836052676</v>
      </c>
      <c r="P94" s="459">
        <v>3561.0996252280215</v>
      </c>
      <c r="Q94" s="459">
        <v>4118.4263868065973</v>
      </c>
      <c r="R94" s="459">
        <v>4486.730924833636</v>
      </c>
      <c r="S94" s="459">
        <v>6308.974883456709</v>
      </c>
      <c r="T94" s="459">
        <v>5889.6011858268394</v>
      </c>
      <c r="U94" s="459">
        <v>6323.7698963018483</v>
      </c>
      <c r="V94" s="459">
        <v>7038.4896567579144</v>
      </c>
      <c r="W94" s="459">
        <v>5622.3439716366302</v>
      </c>
      <c r="X94" s="459">
        <v>5912.3439716366311</v>
      </c>
      <c r="Y94" s="459">
        <v>3463.674846059113</v>
      </c>
      <c r="Z94" s="459">
        <v>3499.9275535886704</v>
      </c>
      <c r="AA94" s="393">
        <v>132.67367916041979</v>
      </c>
      <c r="AB94" s="393">
        <v>134.41186856571713</v>
      </c>
      <c r="AC94" s="393">
        <v>90.031999999999996</v>
      </c>
      <c r="AD94" s="393">
        <v>68.641679160419784</v>
      </c>
      <c r="AE94" s="393">
        <v>44.925292353823096</v>
      </c>
      <c r="AF94" s="393">
        <v>67.915742128935534</v>
      </c>
      <c r="AG94" s="393">
        <v>70.722021739130426</v>
      </c>
      <c r="AH94" s="393">
        <v>59.011499250374811</v>
      </c>
      <c r="AI94" s="393">
        <v>71.5124587706147</v>
      </c>
      <c r="AJ94" s="393">
        <v>74.840528485757119</v>
      </c>
      <c r="AK94" s="393">
        <v>71.254377811094457</v>
      </c>
      <c r="AL94" s="393">
        <v>109.82783608195902</v>
      </c>
      <c r="AM94" s="393">
        <v>91.685407296351826</v>
      </c>
      <c r="AN94" s="393">
        <v>129.11038230884557</v>
      </c>
      <c r="AO94" s="393">
        <v>125.26336831584209</v>
      </c>
      <c r="AP94" s="393">
        <v>130.76461769115443</v>
      </c>
      <c r="AQ94" s="393">
        <v>152.20739630184909</v>
      </c>
      <c r="AR94" s="393">
        <v>116.11544227886057</v>
      </c>
      <c r="AS94" s="393">
        <v>116.11544227886057</v>
      </c>
      <c r="AT94" s="393">
        <v>73.554722638680659</v>
      </c>
      <c r="AU94" s="393">
        <v>67.644035982008987</v>
      </c>
    </row>
    <row r="95" spans="1:50" ht="20.100000000000001" customHeight="1">
      <c r="A95" s="392">
        <v>250</v>
      </c>
      <c r="B95" s="394">
        <v>1</v>
      </c>
      <c r="C95" s="394">
        <v>1</v>
      </c>
      <c r="D95" s="394">
        <v>1</v>
      </c>
      <c r="E95" s="394">
        <v>1</v>
      </c>
      <c r="F95" s="459">
        <v>9220.7427368421049</v>
      </c>
      <c r="G95" s="459">
        <v>8597.8444015926616</v>
      </c>
      <c r="H95" s="459">
        <v>6125</v>
      </c>
      <c r="I95" s="459">
        <v>4221.5680000000002</v>
      </c>
      <c r="J95" s="459">
        <v>3098.0210693069307</v>
      </c>
      <c r="K95" s="459">
        <v>4531.292871775574</v>
      </c>
      <c r="L95" s="459">
        <v>4716.0536781567525</v>
      </c>
      <c r="M95" s="459">
        <v>3978.3597014925376</v>
      </c>
      <c r="N95" s="459">
        <v>4699.5073358088011</v>
      </c>
      <c r="O95" s="459">
        <v>5006.8219039156065</v>
      </c>
      <c r="P95" s="459">
        <v>4870.4583999999995</v>
      </c>
      <c r="Q95" s="459">
        <v>5962.5270098892397</v>
      </c>
      <c r="R95" s="459">
        <v>5671.7100322368424</v>
      </c>
      <c r="S95" s="459">
        <v>8142.5017542187497</v>
      </c>
      <c r="T95" s="459">
        <v>7907.5469691358012</v>
      </c>
      <c r="U95" s="459">
        <v>8312.4306249999991</v>
      </c>
      <c r="V95" s="459">
        <v>9489.5647512690375</v>
      </c>
      <c r="W95" s="459">
        <v>7456.1352448979596</v>
      </c>
      <c r="X95" s="459">
        <v>7746.1352448979587</v>
      </c>
      <c r="Y95" s="459">
        <v>4509.8333667857141</v>
      </c>
      <c r="Z95" s="459">
        <v>4473.5976601723714</v>
      </c>
      <c r="AA95" s="393">
        <v>149.31200000000001</v>
      </c>
      <c r="AB95" s="393">
        <v>140.51905599999998</v>
      </c>
      <c r="AC95" s="393">
        <v>106</v>
      </c>
      <c r="AD95" s="393">
        <v>69.311999999999998</v>
      </c>
      <c r="AE95" s="393">
        <v>50.031999999999996</v>
      </c>
      <c r="AF95" s="393">
        <v>73.223956000000001</v>
      </c>
      <c r="AG95" s="393">
        <v>76.068902199999997</v>
      </c>
      <c r="AH95" s="393">
        <v>64.599999999999994</v>
      </c>
      <c r="AI95" s="393">
        <v>77.195577999999998</v>
      </c>
      <c r="AJ95" s="393">
        <v>80.862355000000008</v>
      </c>
      <c r="AK95" s="393">
        <v>77.99199999999999</v>
      </c>
      <c r="AL95" s="393">
        <v>119.443</v>
      </c>
      <c r="AM95" s="393">
        <v>92.346999999999994</v>
      </c>
      <c r="AN95" s="393">
        <v>132.68115</v>
      </c>
      <c r="AO95" s="393">
        <v>132.596</v>
      </c>
      <c r="AP95" s="393">
        <v>136.6</v>
      </c>
      <c r="AQ95" s="393">
        <v>161.14800000000002</v>
      </c>
      <c r="AR95" s="393">
        <v>122.28</v>
      </c>
      <c r="AS95" s="393">
        <v>122.28</v>
      </c>
      <c r="AT95" s="393">
        <v>75.639599999999987</v>
      </c>
      <c r="AU95" s="393">
        <v>69.391658400000011</v>
      </c>
    </row>
    <row r="96" spans="1:50" ht="20.100000000000001" customHeight="1">
      <c r="A96" s="392">
        <v>300</v>
      </c>
      <c r="B96" s="394">
        <v>1</v>
      </c>
      <c r="C96" s="394">
        <v>1</v>
      </c>
      <c r="D96" s="394">
        <v>1</v>
      </c>
      <c r="E96" s="394">
        <v>1</v>
      </c>
      <c r="F96" s="459">
        <v>12320.560000000001</v>
      </c>
      <c r="G96" s="459">
        <v>10784.896342407445</v>
      </c>
      <c r="H96" s="459">
        <v>8550</v>
      </c>
      <c r="I96" s="459">
        <v>5121.3066666666664</v>
      </c>
      <c r="J96" s="459">
        <v>4104.2055405405408</v>
      </c>
      <c r="K96" s="459">
        <v>5837.5054923719108</v>
      </c>
      <c r="L96" s="459">
        <v>6059.7495311328112</v>
      </c>
      <c r="M96" s="459">
        <v>5190.666666666667</v>
      </c>
      <c r="N96" s="459">
        <v>6073.6097102873036</v>
      </c>
      <c r="O96" s="459">
        <v>6444.1315621095055</v>
      </c>
      <c r="P96" s="459">
        <v>6307.5413333333345</v>
      </c>
      <c r="Q96" s="459">
        <v>7880.3733415743682</v>
      </c>
      <c r="R96" s="459">
        <v>6859.1125268640353</v>
      </c>
      <c r="S96" s="459">
        <v>9979.8025035156261</v>
      </c>
      <c r="T96" s="459">
        <v>9930.5391409465028</v>
      </c>
      <c r="U96" s="459">
        <v>10307.525520833335</v>
      </c>
      <c r="V96" s="459">
        <v>11947.720626057529</v>
      </c>
      <c r="W96" s="459">
        <v>9293.6127040816336</v>
      </c>
      <c r="X96" s="459">
        <v>9583.6127040816318</v>
      </c>
      <c r="Y96" s="459">
        <v>5558.6694723214287</v>
      </c>
      <c r="Z96" s="459">
        <v>5449.2618501436436</v>
      </c>
      <c r="AA96" s="393">
        <v>165.76</v>
      </c>
      <c r="AB96" s="393">
        <v>146.26571333333334</v>
      </c>
      <c r="AC96" s="393">
        <v>122</v>
      </c>
      <c r="AD96" s="393">
        <v>69.759999999999991</v>
      </c>
      <c r="AE96" s="393">
        <v>55.11</v>
      </c>
      <c r="AF96" s="393">
        <v>78.436630000000008</v>
      </c>
      <c r="AG96" s="393">
        <v>81.307418499999997</v>
      </c>
      <c r="AH96" s="393">
        <v>70</v>
      </c>
      <c r="AI96" s="393">
        <v>82.658815000000004</v>
      </c>
      <c r="AJ96" s="393">
        <v>86.551962500000002</v>
      </c>
      <c r="AK96" s="393">
        <v>84.16</v>
      </c>
      <c r="AL96" s="393">
        <v>125.86916666666666</v>
      </c>
      <c r="AM96" s="393">
        <v>92.789166666666674</v>
      </c>
      <c r="AN96" s="393">
        <v>135.06762500000002</v>
      </c>
      <c r="AO96" s="393">
        <v>137.49666666666667</v>
      </c>
      <c r="AP96" s="393">
        <v>140.5</v>
      </c>
      <c r="AQ96" s="393">
        <v>167.12333333333333</v>
      </c>
      <c r="AR96" s="393">
        <v>126.4</v>
      </c>
      <c r="AS96" s="393">
        <v>126.4</v>
      </c>
      <c r="AT96" s="393">
        <v>77.033000000000001</v>
      </c>
      <c r="AU96" s="393">
        <v>70.836381999999986</v>
      </c>
    </row>
    <row r="97" spans="1:47" ht="20.100000000000001" customHeight="1">
      <c r="A97" s="392">
        <v>350</v>
      </c>
      <c r="B97" s="394">
        <v>1</v>
      </c>
      <c r="C97" s="394">
        <v>1</v>
      </c>
      <c r="D97" s="394">
        <v>1</v>
      </c>
      <c r="E97" s="394">
        <v>1</v>
      </c>
      <c r="F97" s="459">
        <v>15820.438260869567</v>
      </c>
      <c r="G97" s="459">
        <v>13097.12249803956</v>
      </c>
      <c r="H97" s="459">
        <v>11375</v>
      </c>
      <c r="I97" s="459">
        <v>6021.119999999999</v>
      </c>
      <c r="J97" s="459">
        <v>5235.4116174734354</v>
      </c>
      <c r="K97" s="459">
        <v>7268.7296998924785</v>
      </c>
      <c r="L97" s="459">
        <v>7528.4620882216186</v>
      </c>
      <c r="M97" s="459">
        <v>6528.0343228200363</v>
      </c>
      <c r="N97" s="459">
        <v>7572.8919349397365</v>
      </c>
      <c r="O97" s="459">
        <v>8006.4993370889224</v>
      </c>
      <c r="P97" s="459">
        <v>7869.7516090225572</v>
      </c>
      <c r="Q97" s="459">
        <v>9818.9450070637431</v>
      </c>
      <c r="R97" s="459">
        <v>8046.5428801691723</v>
      </c>
      <c r="S97" s="459">
        <v>11817.160181584823</v>
      </c>
      <c r="T97" s="459">
        <v>11954.104977954144</v>
      </c>
      <c r="U97" s="459">
        <v>12304.021875</v>
      </c>
      <c r="V97" s="459">
        <v>14407.117679477882</v>
      </c>
      <c r="W97" s="459">
        <v>11131.096603498543</v>
      </c>
      <c r="X97" s="459">
        <v>11421.096603498541</v>
      </c>
      <c r="Y97" s="459">
        <v>6607.8381191326534</v>
      </c>
      <c r="Z97" s="459">
        <v>6424.95055726598</v>
      </c>
      <c r="AA97" s="393">
        <v>182.07999999999998</v>
      </c>
      <c r="AB97" s="393">
        <v>151.79903999999999</v>
      </c>
      <c r="AC97" s="393">
        <v>138</v>
      </c>
      <c r="AD97" s="393">
        <v>70.08</v>
      </c>
      <c r="AE97" s="393">
        <v>60.165714285714287</v>
      </c>
      <c r="AF97" s="393">
        <v>83.588539999999995</v>
      </c>
      <c r="AG97" s="393">
        <v>86.477787285714285</v>
      </c>
      <c r="AH97" s="393">
        <v>75.285714285714278</v>
      </c>
      <c r="AI97" s="393">
        <v>87.989698571428562</v>
      </c>
      <c r="AJ97" s="393">
        <v>92.044539285714279</v>
      </c>
      <c r="AK97" s="393">
        <v>89.994285714285724</v>
      </c>
      <c r="AL97" s="393">
        <v>130.45928571428573</v>
      </c>
      <c r="AM97" s="393">
        <v>93.10499999999999</v>
      </c>
      <c r="AN97" s="393">
        <v>136.77225000000001</v>
      </c>
      <c r="AO97" s="393">
        <v>140.99714285714288</v>
      </c>
      <c r="AP97" s="393">
        <v>143.28571428571431</v>
      </c>
      <c r="AQ97" s="393">
        <v>171.39142857142858</v>
      </c>
      <c r="AR97" s="393">
        <v>129.34285714285716</v>
      </c>
      <c r="AS97" s="393">
        <v>129.34285714285713</v>
      </c>
      <c r="AT97" s="393">
        <v>78.028285714285701</v>
      </c>
      <c r="AU97" s="393">
        <v>71.868327428571433</v>
      </c>
    </row>
    <row r="98" spans="1:47" ht="20.100000000000001" customHeight="1">
      <c r="A98" s="392">
        <v>400</v>
      </c>
      <c r="B98" s="394">
        <v>1</v>
      </c>
      <c r="C98" s="394">
        <v>1</v>
      </c>
      <c r="D98" s="394">
        <v>1</v>
      </c>
      <c r="E98" s="394">
        <v>1</v>
      </c>
      <c r="F98" s="459">
        <v>19720.352800000001</v>
      </c>
      <c r="G98" s="459">
        <v>15534.413999019618</v>
      </c>
      <c r="H98" s="459">
        <v>14600</v>
      </c>
      <c r="I98" s="459">
        <v>6920.98</v>
      </c>
      <c r="J98" s="459">
        <v>6491.630620229007</v>
      </c>
      <c r="K98" s="459">
        <v>8824.9610162170411</v>
      </c>
      <c r="L98" s="459">
        <v>9122.1849103523527</v>
      </c>
      <c r="M98" s="459">
        <v>7990.4390243902453</v>
      </c>
      <c r="N98" s="459">
        <v>9197.2848148287158</v>
      </c>
      <c r="O98" s="459">
        <v>9693.9029450489161</v>
      </c>
      <c r="P98" s="459">
        <v>9557.0403999999999</v>
      </c>
      <c r="Q98" s="459">
        <v>11766.623756180776</v>
      </c>
      <c r="R98" s="459">
        <v>9233.9906451480274</v>
      </c>
      <c r="S98" s="459">
        <v>13654.553440136717</v>
      </c>
      <c r="T98" s="459">
        <v>13978.029355709876</v>
      </c>
      <c r="U98" s="459">
        <v>14301.394140625001</v>
      </c>
      <c r="V98" s="459">
        <v>16867.290469543143</v>
      </c>
      <c r="W98" s="459">
        <v>12968.584528061223</v>
      </c>
      <c r="X98" s="459">
        <v>13258.584528061225</v>
      </c>
      <c r="Y98" s="459">
        <v>7657.2146042410714</v>
      </c>
      <c r="Z98" s="459">
        <v>7400.6545876077325</v>
      </c>
      <c r="AA98" s="393">
        <v>198.32</v>
      </c>
      <c r="AB98" s="393">
        <v>157.19903499999998</v>
      </c>
      <c r="AC98" s="393">
        <v>154</v>
      </c>
      <c r="AD98" s="393">
        <v>70.319999999999993</v>
      </c>
      <c r="AE98" s="393">
        <v>65.207499999999996</v>
      </c>
      <c r="AF98" s="393">
        <v>88.702472499999999</v>
      </c>
      <c r="AG98" s="393">
        <v>91.605563875000001</v>
      </c>
      <c r="AH98" s="393">
        <v>80.5</v>
      </c>
      <c r="AI98" s="393">
        <v>93.237861249999995</v>
      </c>
      <c r="AJ98" s="393">
        <v>97.413971875000001</v>
      </c>
      <c r="AK98" s="393">
        <v>95.62</v>
      </c>
      <c r="AL98" s="393">
        <v>133.90187499999999</v>
      </c>
      <c r="AM98" s="393">
        <v>93.341875000000002</v>
      </c>
      <c r="AN98" s="393">
        <v>138.05071875000002</v>
      </c>
      <c r="AO98" s="393">
        <v>143.6225</v>
      </c>
      <c r="AP98" s="393">
        <v>145.375</v>
      </c>
      <c r="AQ98" s="393">
        <v>174.59249999999997</v>
      </c>
      <c r="AR98" s="393">
        <v>131.54999999999998</v>
      </c>
      <c r="AS98" s="393">
        <v>131.55000000000001</v>
      </c>
      <c r="AT98" s="393">
        <v>78.774749999999983</v>
      </c>
      <c r="AU98" s="393">
        <v>72.642286500000012</v>
      </c>
    </row>
    <row r="99" spans="1:47" ht="20.100000000000001" customHeight="1">
      <c r="A99" s="392">
        <v>450</v>
      </c>
      <c r="B99" s="394">
        <v>1</v>
      </c>
      <c r="C99" s="394">
        <v>1</v>
      </c>
      <c r="D99" s="394">
        <v>1</v>
      </c>
      <c r="E99" s="394">
        <v>1</v>
      </c>
      <c r="F99" s="459">
        <v>24020.290370370371</v>
      </c>
      <c r="G99" s="459">
        <v>18096.749055337437</v>
      </c>
      <c r="H99" s="459">
        <v>18225</v>
      </c>
      <c r="I99" s="459">
        <v>7820.8711111111115</v>
      </c>
      <c r="J99" s="459">
        <v>7872.8578723404253</v>
      </c>
      <c r="K99" s="459">
        <v>10506.196978526044</v>
      </c>
      <c r="L99" s="459">
        <v>10840.914452177482</v>
      </c>
      <c r="M99" s="459">
        <v>9577.8678160919553</v>
      </c>
      <c r="N99" s="459">
        <v>10946.750219710812</v>
      </c>
      <c r="O99" s="459">
        <v>11506.330089062574</v>
      </c>
      <c r="P99" s="459">
        <v>11369.380761904762</v>
      </c>
      <c r="Q99" s="459">
        <v>13720.373894382912</v>
      </c>
      <c r="R99" s="459">
        <v>10421.450017909357</v>
      </c>
      <c r="S99" s="459">
        <v>15491.970419010417</v>
      </c>
      <c r="T99" s="459">
        <v>16002.192760631</v>
      </c>
      <c r="U99" s="459">
        <v>16299.350347222222</v>
      </c>
      <c r="V99" s="459">
        <v>19327.980417371684</v>
      </c>
      <c r="W99" s="459">
        <v>14806.075136054422</v>
      </c>
      <c r="X99" s="459">
        <v>15096.075136054422</v>
      </c>
      <c r="Y99" s="459">
        <v>8706.7296482142847</v>
      </c>
      <c r="Z99" s="459">
        <v>8376.3688334290964</v>
      </c>
      <c r="AA99" s="393">
        <v>214.50666666666666</v>
      </c>
      <c r="AB99" s="393">
        <v>162.51014222222221</v>
      </c>
      <c r="AC99" s="393">
        <v>170</v>
      </c>
      <c r="AD99" s="393">
        <v>70.506666666666661</v>
      </c>
      <c r="AE99" s="393">
        <v>70.240000000000009</v>
      </c>
      <c r="AF99" s="393">
        <v>93.791086666666672</v>
      </c>
      <c r="AG99" s="393">
        <v>96.704945666666674</v>
      </c>
      <c r="AH99" s="393">
        <v>85.666666666666671</v>
      </c>
      <c r="AI99" s="393">
        <v>98.430876666666663</v>
      </c>
      <c r="AJ99" s="393">
        <v>102.70130833333334</v>
      </c>
      <c r="AK99" s="393">
        <v>101.10666666666667</v>
      </c>
      <c r="AL99" s="393">
        <v>136.57944444444445</v>
      </c>
      <c r="AM99" s="393">
        <v>93.526111111111106</v>
      </c>
      <c r="AN99" s="393">
        <v>139.04508333333334</v>
      </c>
      <c r="AO99" s="393">
        <v>145.66444444444446</v>
      </c>
      <c r="AP99" s="393">
        <v>147</v>
      </c>
      <c r="AQ99" s="393">
        <v>177.08222222222221</v>
      </c>
      <c r="AR99" s="393">
        <v>133.26666666666668</v>
      </c>
      <c r="AS99" s="393">
        <v>133.26666666666665</v>
      </c>
      <c r="AT99" s="393">
        <v>79.35533333333332</v>
      </c>
      <c r="AU99" s="393">
        <v>73.244254666666677</v>
      </c>
    </row>
    <row r="100" spans="1:47" ht="20.100000000000001" customHeight="1">
      <c r="A100" s="392">
        <v>500</v>
      </c>
      <c r="B100" s="394">
        <v>1</v>
      </c>
      <c r="C100" s="394">
        <v>1</v>
      </c>
      <c r="D100" s="394">
        <v>1</v>
      </c>
      <c r="E100" s="394">
        <v>1</v>
      </c>
      <c r="F100" s="459">
        <v>28720.243310344827</v>
      </c>
      <c r="G100" s="459">
        <v>20784.114600391695</v>
      </c>
      <c r="H100" s="459">
        <v>22250</v>
      </c>
      <c r="I100" s="459">
        <v>8720.7839999999997</v>
      </c>
      <c r="J100" s="459">
        <v>9379.0906556291393</v>
      </c>
      <c r="K100" s="459">
        <v>12312.436125991358</v>
      </c>
      <c r="L100" s="459">
        <v>12684.648608205604</v>
      </c>
      <c r="M100" s="459">
        <v>11290.313043478262</v>
      </c>
      <c r="N100" s="459">
        <v>12821.265484947588</v>
      </c>
      <c r="O100" s="459">
        <v>13443.773448671938</v>
      </c>
      <c r="P100" s="459">
        <v>13306.756654545454</v>
      </c>
      <c r="Q100" s="459">
        <v>15678.374004944621</v>
      </c>
      <c r="R100" s="459">
        <v>11608.917516118421</v>
      </c>
      <c r="S100" s="459">
        <v>17329.404002109375</v>
      </c>
      <c r="T100" s="459">
        <v>18026.523484567901</v>
      </c>
      <c r="U100" s="459">
        <v>18297.7153125</v>
      </c>
      <c r="V100" s="459">
        <v>21789.032375634521</v>
      </c>
      <c r="W100" s="459">
        <v>16643.56762244898</v>
      </c>
      <c r="X100" s="459">
        <v>16933.56762244898</v>
      </c>
      <c r="Y100" s="459">
        <v>9756.3416833928568</v>
      </c>
      <c r="Z100" s="459">
        <v>9352.0902300861853</v>
      </c>
      <c r="AA100" s="393">
        <v>230.65600000000001</v>
      </c>
      <c r="AB100" s="393">
        <v>167.759028</v>
      </c>
      <c r="AC100" s="393">
        <v>186</v>
      </c>
      <c r="AD100" s="393">
        <v>70.656000000000006</v>
      </c>
      <c r="AE100" s="393">
        <v>75.265999999999991</v>
      </c>
      <c r="AF100" s="393">
        <v>98.861977999999993</v>
      </c>
      <c r="AG100" s="393">
        <v>101.7844511</v>
      </c>
      <c r="AH100" s="393">
        <v>90.8</v>
      </c>
      <c r="AI100" s="393">
        <v>103.585289</v>
      </c>
      <c r="AJ100" s="393">
        <v>107.93117749999999</v>
      </c>
      <c r="AK100" s="393">
        <v>106.496</v>
      </c>
      <c r="AL100" s="393">
        <v>138.72149999999999</v>
      </c>
      <c r="AM100" s="393">
        <v>93.673500000000004</v>
      </c>
      <c r="AN100" s="393">
        <v>139.840575</v>
      </c>
      <c r="AO100" s="393">
        <v>147.298</v>
      </c>
      <c r="AP100" s="393">
        <v>148.30000000000001</v>
      </c>
      <c r="AQ100" s="393">
        <v>179.07400000000001</v>
      </c>
      <c r="AR100" s="393">
        <v>134.63999999999999</v>
      </c>
      <c r="AS100" s="393">
        <v>134.63999999999999</v>
      </c>
      <c r="AT100" s="393">
        <v>79.819799999999987</v>
      </c>
      <c r="AU100" s="393">
        <v>73.725829199999993</v>
      </c>
    </row>
    <row r="101" spans="1:47" ht="39.950000000000003" customHeight="1">
      <c r="A101" s="463" t="s">
        <v>374</v>
      </c>
    </row>
    <row r="102" spans="1:47" ht="20.100000000000001" customHeight="1">
      <c r="A102" s="461" t="s">
        <v>248</v>
      </c>
      <c r="B102" s="392">
        <v>1</v>
      </c>
      <c r="C102" s="392">
        <v>2</v>
      </c>
      <c r="D102" s="392">
        <v>3</v>
      </c>
      <c r="E102" s="392">
        <v>4</v>
      </c>
      <c r="F102" s="392">
        <v>5</v>
      </c>
      <c r="G102" s="392">
        <v>6</v>
      </c>
      <c r="H102" s="392">
        <v>7</v>
      </c>
      <c r="I102" s="392">
        <v>8</v>
      </c>
      <c r="J102" s="392">
        <v>9</v>
      </c>
      <c r="K102" s="392">
        <v>10</v>
      </c>
      <c r="L102" s="392">
        <v>11</v>
      </c>
      <c r="M102" s="392">
        <v>12</v>
      </c>
      <c r="N102" s="392">
        <v>13</v>
      </c>
      <c r="O102" s="392">
        <v>14</v>
      </c>
      <c r="P102" s="392">
        <v>15</v>
      </c>
      <c r="Q102" s="392">
        <v>16</v>
      </c>
      <c r="R102" s="392">
        <v>17</v>
      </c>
      <c r="S102" s="392">
        <v>18</v>
      </c>
      <c r="T102" s="392">
        <v>19</v>
      </c>
      <c r="U102" s="392">
        <v>20</v>
      </c>
      <c r="V102" s="392">
        <v>21</v>
      </c>
      <c r="W102" s="392" t="s">
        <v>241</v>
      </c>
      <c r="X102" s="392" t="s">
        <v>241</v>
      </c>
    </row>
    <row r="103" spans="1:47" ht="20.100000000000001" customHeight="1">
      <c r="A103" s="392" t="s">
        <v>242</v>
      </c>
      <c r="B103" s="392" t="s">
        <v>8</v>
      </c>
      <c r="C103" s="392" t="s">
        <v>121</v>
      </c>
      <c r="D103" s="392" t="s">
        <v>147</v>
      </c>
      <c r="E103" s="392" t="s">
        <v>346</v>
      </c>
      <c r="F103" s="392" t="s">
        <v>1</v>
      </c>
      <c r="G103" s="392" t="s">
        <v>2</v>
      </c>
      <c r="H103" s="392" t="s">
        <v>3</v>
      </c>
      <c r="I103" s="392" t="s">
        <v>4</v>
      </c>
      <c r="J103" s="392" t="s">
        <v>5</v>
      </c>
      <c r="K103" s="392" t="s">
        <v>6</v>
      </c>
      <c r="L103" s="392" t="s">
        <v>7</v>
      </c>
      <c r="M103" s="392" t="s">
        <v>347</v>
      </c>
      <c r="N103" s="392" t="s">
        <v>348</v>
      </c>
      <c r="O103" s="392" t="s">
        <v>349</v>
      </c>
      <c r="P103" s="392" t="s">
        <v>243</v>
      </c>
      <c r="Q103" s="392" t="s">
        <v>244</v>
      </c>
      <c r="R103" s="392" t="s">
        <v>245</v>
      </c>
      <c r="S103" s="392" t="s">
        <v>359</v>
      </c>
      <c r="T103" s="392" t="s">
        <v>350</v>
      </c>
      <c r="U103" s="392" t="s">
        <v>351</v>
      </c>
      <c r="V103" s="392" t="s">
        <v>352</v>
      </c>
      <c r="W103" s="392" t="s">
        <v>246</v>
      </c>
      <c r="X103" s="392" t="s">
        <v>247</v>
      </c>
    </row>
    <row r="104" spans="1:47" ht="20.100000000000001" customHeight="1">
      <c r="A104" s="392">
        <v>4.9999999999999991</v>
      </c>
      <c r="B104" s="393">
        <v>22.880000000000003</v>
      </c>
      <c r="C104" s="393">
        <v>35.466445</v>
      </c>
      <c r="D104" s="393">
        <v>21.28</v>
      </c>
      <c r="E104" s="393">
        <v>21.28</v>
      </c>
      <c r="F104" s="393">
        <v>14.630000000000003</v>
      </c>
      <c r="G104" s="393">
        <v>17.067357999999999</v>
      </c>
      <c r="H104" s="393">
        <v>16.579008600000002</v>
      </c>
      <c r="I104" s="393">
        <v>14.630000000000003</v>
      </c>
      <c r="J104" s="393">
        <v>17.067357999999999</v>
      </c>
      <c r="K104" s="393">
        <v>15.515780000000001</v>
      </c>
      <c r="L104" s="393">
        <v>14.364000000000001</v>
      </c>
      <c r="M104" s="393">
        <v>20.116249999999997</v>
      </c>
      <c r="N104" s="393">
        <v>24.139500000000002</v>
      </c>
      <c r="O104" s="393">
        <v>21.506100000000004</v>
      </c>
      <c r="P104" s="393">
        <v>18.62</v>
      </c>
      <c r="Q104" s="393">
        <v>20.482000000000003</v>
      </c>
      <c r="R104" s="393">
        <v>17.556000000000001</v>
      </c>
      <c r="S104" s="393">
        <v>13.565999999999999</v>
      </c>
      <c r="T104" s="393">
        <v>17.556000000000001</v>
      </c>
      <c r="U104" s="393">
        <v>10.533599999999998</v>
      </c>
      <c r="V104" s="393">
        <v>19.92606</v>
      </c>
      <c r="W104" s="394">
        <v>1.33</v>
      </c>
      <c r="X104" s="394">
        <v>1</v>
      </c>
    </row>
    <row r="105" spans="1:47" ht="20.100000000000001" customHeight="1">
      <c r="A105" s="392">
        <v>9.9999999999999982</v>
      </c>
      <c r="B105" s="393">
        <v>29.800000000000008</v>
      </c>
      <c r="C105" s="393">
        <v>35.466445</v>
      </c>
      <c r="D105" s="393">
        <v>21.28</v>
      </c>
      <c r="E105" s="393">
        <v>21.28</v>
      </c>
      <c r="F105" s="393">
        <v>14.630000000000003</v>
      </c>
      <c r="G105" s="393">
        <v>23.163679000000002</v>
      </c>
      <c r="H105" s="393">
        <v>26.942754300000001</v>
      </c>
      <c r="I105" s="393">
        <v>14.630000000000003</v>
      </c>
      <c r="J105" s="393">
        <v>23.163679000000002</v>
      </c>
      <c r="K105" s="393">
        <v>21.05789</v>
      </c>
      <c r="L105" s="393">
        <v>19.151999999999997</v>
      </c>
      <c r="M105" s="393">
        <v>28.345625000000002</v>
      </c>
      <c r="N105" s="393">
        <v>34.014749999999999</v>
      </c>
      <c r="O105" s="393">
        <v>33.795299999999997</v>
      </c>
      <c r="P105" s="393">
        <v>29.260000000000005</v>
      </c>
      <c r="Q105" s="393">
        <v>32.186000000000007</v>
      </c>
      <c r="R105" s="393">
        <v>26.334</v>
      </c>
      <c r="S105" s="393">
        <v>18.088000000000001</v>
      </c>
      <c r="T105" s="393">
        <v>23.408000000000001</v>
      </c>
      <c r="U105" s="393">
        <v>18.433799999999998</v>
      </c>
      <c r="V105" s="393">
        <v>28.077629999999996</v>
      </c>
      <c r="W105" s="394">
        <v>1.33</v>
      </c>
      <c r="X105" s="394">
        <v>1</v>
      </c>
    </row>
    <row r="106" spans="1:47" ht="20.100000000000001" customHeight="1">
      <c r="A106" s="392">
        <v>14.999999999999998</v>
      </c>
      <c r="B106" s="393">
        <v>33.616666666666667</v>
      </c>
      <c r="C106" s="393">
        <v>38.421971000000006</v>
      </c>
      <c r="D106" s="393">
        <v>23.053333333333335</v>
      </c>
      <c r="E106" s="393">
        <v>23.053333333333335</v>
      </c>
      <c r="F106" s="393">
        <v>15.694000000000003</v>
      </c>
      <c r="G106" s="393">
        <v>29.097119333333335</v>
      </c>
      <c r="H106" s="393">
        <v>31.42398093333334</v>
      </c>
      <c r="I106" s="393">
        <v>17.29</v>
      </c>
      <c r="J106" s="393">
        <v>25.195786000000002</v>
      </c>
      <c r="K106" s="393">
        <v>25.121926666666671</v>
      </c>
      <c r="L106" s="393">
        <v>23.141999999999996</v>
      </c>
      <c r="M106" s="393">
        <v>34.081250000000004</v>
      </c>
      <c r="N106" s="393">
        <v>39.877833333333342</v>
      </c>
      <c r="O106" s="393">
        <v>41.243300000000012</v>
      </c>
      <c r="P106" s="393">
        <v>32.806666666666679</v>
      </c>
      <c r="Q106" s="393">
        <v>36.087333333333333</v>
      </c>
      <c r="R106" s="393">
        <v>29.526000000000007</v>
      </c>
      <c r="S106" s="393">
        <v>24.117333333333335</v>
      </c>
      <c r="T106" s="393">
        <v>31.210666666666672</v>
      </c>
      <c r="U106" s="393">
        <v>21.0672</v>
      </c>
      <c r="V106" s="393">
        <v>30.794820000000005</v>
      </c>
      <c r="W106" s="394">
        <v>1.33</v>
      </c>
      <c r="X106" s="394">
        <v>1</v>
      </c>
    </row>
    <row r="107" spans="1:47" ht="20.100000000000001" customHeight="1">
      <c r="A107" s="392">
        <v>19.999999999999996</v>
      </c>
      <c r="B107" s="393">
        <v>36.325000000000003</v>
      </c>
      <c r="C107" s="393">
        <v>48.766311999999992</v>
      </c>
      <c r="D107" s="393">
        <v>29.260000000000005</v>
      </c>
      <c r="E107" s="393">
        <v>29.260000000000005</v>
      </c>
      <c r="F107" s="393">
        <v>17.423000000000002</v>
      </c>
      <c r="G107" s="393">
        <v>32.795339499999997</v>
      </c>
      <c r="H107" s="393">
        <v>35.205485700000004</v>
      </c>
      <c r="I107" s="393">
        <v>18.62</v>
      </c>
      <c r="J107" s="393">
        <v>26.211839500000004</v>
      </c>
      <c r="K107" s="393">
        <v>27.153945</v>
      </c>
      <c r="L107" s="393">
        <v>26.334000000000003</v>
      </c>
      <c r="M107" s="393">
        <v>39.501000000000005</v>
      </c>
      <c r="N107" s="393">
        <v>45.461062500000004</v>
      </c>
      <c r="O107" s="393">
        <v>48.039600000000007</v>
      </c>
      <c r="P107" s="393">
        <v>36.176000000000002</v>
      </c>
      <c r="Q107" s="393">
        <v>38.57</v>
      </c>
      <c r="R107" s="393">
        <v>36.043000000000006</v>
      </c>
      <c r="S107" s="393">
        <v>29.393000000000004</v>
      </c>
      <c r="T107" s="393">
        <v>38.038000000000004</v>
      </c>
      <c r="U107" s="393">
        <v>22.383899999999997</v>
      </c>
      <c r="V107" s="393">
        <v>32.153415000000003</v>
      </c>
      <c r="W107" s="394">
        <v>1.33</v>
      </c>
      <c r="X107" s="394">
        <v>1</v>
      </c>
    </row>
    <row r="108" spans="1:47" ht="20.100000000000001" customHeight="1">
      <c r="A108" s="392">
        <v>24.999999999999996</v>
      </c>
      <c r="B108" s="393">
        <v>40.984000000000002</v>
      </c>
      <c r="C108" s="393">
        <v>54.972916599999998</v>
      </c>
      <c r="D108" s="393">
        <v>32.984000000000002</v>
      </c>
      <c r="E108" s="393">
        <v>32.984000000000002</v>
      </c>
      <c r="F108" s="393">
        <v>18.4604</v>
      </c>
      <c r="G108" s="393">
        <v>35.014271600000001</v>
      </c>
      <c r="H108" s="393">
        <v>37.474388560000001</v>
      </c>
      <c r="I108" s="393">
        <v>22.343999999999998</v>
      </c>
      <c r="J108" s="393">
        <v>28.674799999999998</v>
      </c>
      <c r="K108" s="393">
        <v>31.453834999999994</v>
      </c>
      <c r="L108" s="393">
        <v>28.249200000000002</v>
      </c>
      <c r="M108" s="393">
        <v>43.304800000000007</v>
      </c>
      <c r="N108" s="393">
        <v>49.00385</v>
      </c>
      <c r="O108" s="393">
        <v>52.117379999999997</v>
      </c>
      <c r="P108" s="393">
        <v>38.516800000000003</v>
      </c>
      <c r="Q108" s="393">
        <v>41.762</v>
      </c>
      <c r="R108" s="393">
        <v>43.251600000000003</v>
      </c>
      <c r="S108" s="393">
        <v>32.558400000000006</v>
      </c>
      <c r="T108" s="393">
        <v>42.134399999999999</v>
      </c>
      <c r="U108" s="393">
        <v>23.173920000000003</v>
      </c>
      <c r="V108" s="393">
        <v>33.519192000000004</v>
      </c>
      <c r="W108" s="394">
        <v>1.33</v>
      </c>
      <c r="X108" s="394">
        <v>1</v>
      </c>
    </row>
    <row r="109" spans="1:47" ht="20.100000000000001" customHeight="1">
      <c r="A109" s="392">
        <v>29.999999999999996</v>
      </c>
      <c r="B109" s="393">
        <v>45.066666666666663</v>
      </c>
      <c r="C109" s="393">
        <v>59.110652999999999</v>
      </c>
      <c r="D109" s="393">
        <v>35.466666666666661</v>
      </c>
      <c r="E109" s="393">
        <v>35.466666666666661</v>
      </c>
      <c r="F109" s="393">
        <v>19.152000000000001</v>
      </c>
      <c r="G109" s="393">
        <v>36.493559666666663</v>
      </c>
      <c r="H109" s="393">
        <v>38.986990466666668</v>
      </c>
      <c r="I109" s="393">
        <v>24.826666666666664</v>
      </c>
      <c r="J109" s="393">
        <v>31.210666666666665</v>
      </c>
      <c r="K109" s="393">
        <v>35.078195833333332</v>
      </c>
      <c r="L109" s="393">
        <v>29.526000000000007</v>
      </c>
      <c r="M109" s="393">
        <v>45.840666666666671</v>
      </c>
      <c r="N109" s="393">
        <v>51.36570833333333</v>
      </c>
      <c r="O109" s="393">
        <v>55.301400000000008</v>
      </c>
      <c r="P109" s="393">
        <v>40.077333333333343</v>
      </c>
      <c r="Q109" s="393">
        <v>43.89</v>
      </c>
      <c r="R109" s="393">
        <v>48.345500000000001</v>
      </c>
      <c r="S109" s="393">
        <v>35.045500000000004</v>
      </c>
      <c r="T109" s="393">
        <v>45.131333333333338</v>
      </c>
      <c r="U109" s="393">
        <v>24.3124</v>
      </c>
      <c r="V109" s="393">
        <v>34.735609999999987</v>
      </c>
      <c r="W109" s="394">
        <v>1.33</v>
      </c>
      <c r="X109" s="394">
        <v>1</v>
      </c>
    </row>
    <row r="110" spans="1:47" ht="20.100000000000001" customHeight="1">
      <c r="A110" s="392">
        <v>35</v>
      </c>
      <c r="B110" s="393">
        <v>48.440000000000005</v>
      </c>
      <c r="C110" s="393">
        <v>62.066179000000005</v>
      </c>
      <c r="D110" s="393">
        <v>37.24</v>
      </c>
      <c r="E110" s="393">
        <v>37.24</v>
      </c>
      <c r="F110" s="393">
        <v>19.646000000000004</v>
      </c>
      <c r="G110" s="393">
        <v>37.550193999999998</v>
      </c>
      <c r="H110" s="393">
        <v>40.067420400000003</v>
      </c>
      <c r="I110" s="393">
        <v>26.6</v>
      </c>
      <c r="J110" s="393">
        <v>33.461262900000008</v>
      </c>
      <c r="K110" s="393">
        <v>37.667025000000002</v>
      </c>
      <c r="L110" s="393">
        <v>31.046000000000003</v>
      </c>
      <c r="M110" s="393">
        <v>47.652000000000001</v>
      </c>
      <c r="N110" s="393">
        <v>53.052750000000003</v>
      </c>
      <c r="O110" s="393">
        <v>58.373700000000007</v>
      </c>
      <c r="P110" s="393">
        <v>41.192000000000007</v>
      </c>
      <c r="Q110" s="393">
        <v>46.246000000000009</v>
      </c>
      <c r="R110" s="393">
        <v>51.984000000000009</v>
      </c>
      <c r="S110" s="393">
        <v>38.760000000000005</v>
      </c>
      <c r="T110" s="393">
        <v>48.64</v>
      </c>
      <c r="U110" s="393">
        <v>27.468300000000003</v>
      </c>
      <c r="V110" s="393">
        <v>36.494546399999997</v>
      </c>
      <c r="W110" s="394">
        <v>1.33</v>
      </c>
      <c r="X110" s="394">
        <v>1</v>
      </c>
    </row>
    <row r="111" spans="1:47" ht="20.100000000000001" customHeight="1">
      <c r="A111" s="392">
        <v>39.999999999999993</v>
      </c>
      <c r="B111" s="393">
        <v>51.370000000000005</v>
      </c>
      <c r="C111" s="393">
        <v>64.282823499999992</v>
      </c>
      <c r="D111" s="393">
        <v>38.57</v>
      </c>
      <c r="E111" s="393">
        <v>38.57</v>
      </c>
      <c r="F111" s="393">
        <v>20.016500000000001</v>
      </c>
      <c r="G111" s="393">
        <v>38.342669750000006</v>
      </c>
      <c r="H111" s="393">
        <v>40.877742850000004</v>
      </c>
      <c r="I111" s="393">
        <v>27.93</v>
      </c>
      <c r="J111" s="393">
        <v>35.371667537500002</v>
      </c>
      <c r="K111" s="393">
        <v>39.608646875000005</v>
      </c>
      <c r="L111" s="393">
        <v>33.515999999999998</v>
      </c>
      <c r="M111" s="393">
        <v>49.0105</v>
      </c>
      <c r="N111" s="393">
        <v>54.318031250000004</v>
      </c>
      <c r="O111" s="393">
        <v>62.969057812500004</v>
      </c>
      <c r="P111" s="393">
        <v>42.659750000000003</v>
      </c>
      <c r="Q111" s="393">
        <v>51.703749999999999</v>
      </c>
      <c r="R111" s="393">
        <v>54.712875000000004</v>
      </c>
      <c r="S111" s="393">
        <v>42.676375000000007</v>
      </c>
      <c r="T111" s="393">
        <v>52.069500000000005</v>
      </c>
      <c r="U111" s="393">
        <v>31.017262500000001</v>
      </c>
      <c r="V111" s="393">
        <v>38.421465599999998</v>
      </c>
      <c r="W111" s="394">
        <v>1.33</v>
      </c>
      <c r="X111" s="394">
        <v>1</v>
      </c>
    </row>
    <row r="112" spans="1:47" ht="20.100000000000001" customHeight="1">
      <c r="A112" s="392">
        <v>45</v>
      </c>
      <c r="B112" s="393">
        <v>54.004444444444452</v>
      </c>
      <c r="C112" s="393">
        <v>66.006880333333356</v>
      </c>
      <c r="D112" s="393">
        <v>39.604444444444454</v>
      </c>
      <c r="E112" s="393">
        <v>39.604444444444454</v>
      </c>
      <c r="F112" s="393">
        <v>20.304666666666666</v>
      </c>
      <c r="G112" s="393">
        <v>38.959039777777782</v>
      </c>
      <c r="H112" s="393">
        <v>41.507993644444447</v>
      </c>
      <c r="I112" s="393">
        <v>28.964444444444446</v>
      </c>
      <c r="J112" s="393">
        <v>36.857537811111115</v>
      </c>
      <c r="K112" s="393">
        <v>41.11879722222222</v>
      </c>
      <c r="L112" s="393">
        <v>35.703111111111113</v>
      </c>
      <c r="M112" s="393">
        <v>50.067111111111117</v>
      </c>
      <c r="N112" s="393">
        <v>55.302138888888891</v>
      </c>
      <c r="O112" s="393">
        <v>66.834162499999991</v>
      </c>
      <c r="P112" s="393">
        <v>46.535222222222231</v>
      </c>
      <c r="Q112" s="393">
        <v>56.89444444444446</v>
      </c>
      <c r="R112" s="393">
        <v>56.835333333333338</v>
      </c>
      <c r="S112" s="393">
        <v>47.229777777777791</v>
      </c>
      <c r="T112" s="393">
        <v>55.800888888888899</v>
      </c>
      <c r="U112" s="393">
        <v>33.777566666666665</v>
      </c>
      <c r="V112" s="393">
        <v>39.920180533333337</v>
      </c>
      <c r="W112" s="394">
        <v>1.33</v>
      </c>
      <c r="X112" s="394">
        <v>1</v>
      </c>
    </row>
    <row r="113" spans="1:24" ht="20.100000000000001" customHeight="1">
      <c r="A113" s="392">
        <v>49.999999999999993</v>
      </c>
      <c r="B113" s="393">
        <v>56.432000000000002</v>
      </c>
      <c r="C113" s="393">
        <v>67.386125800000002</v>
      </c>
      <c r="D113" s="393">
        <v>40.432000000000002</v>
      </c>
      <c r="E113" s="393">
        <v>40.432000000000002</v>
      </c>
      <c r="F113" s="393">
        <v>20.5352</v>
      </c>
      <c r="G113" s="393">
        <v>39.452135800000001</v>
      </c>
      <c r="H113" s="393">
        <v>42.01219428000001</v>
      </c>
      <c r="I113" s="393">
        <v>29.792000000000005</v>
      </c>
      <c r="J113" s="393">
        <v>38.046234030000001</v>
      </c>
      <c r="K113" s="393">
        <v>42.3269175</v>
      </c>
      <c r="L113" s="393">
        <v>37.452799999999996</v>
      </c>
      <c r="M113" s="393">
        <v>50.912400000000005</v>
      </c>
      <c r="N113" s="393">
        <v>56.089425000000006</v>
      </c>
      <c r="O113" s="393">
        <v>69.926246250000005</v>
      </c>
      <c r="P113" s="393">
        <v>50.327200000000005</v>
      </c>
      <c r="Q113" s="393">
        <v>61.046999999999997</v>
      </c>
      <c r="R113" s="393">
        <v>59.238199999999999</v>
      </c>
      <c r="S113" s="393">
        <v>51.697100000000006</v>
      </c>
      <c r="T113" s="393">
        <v>59.411100000000005</v>
      </c>
      <c r="U113" s="393">
        <v>35.985810000000001</v>
      </c>
      <c r="V113" s="393">
        <v>41.119152479999997</v>
      </c>
      <c r="W113" s="394">
        <v>1.33</v>
      </c>
      <c r="X113" s="394">
        <v>1</v>
      </c>
    </row>
    <row r="114" spans="1:24" ht="20.100000000000001" customHeight="1">
      <c r="A114" s="392">
        <v>59.999999999999993</v>
      </c>
      <c r="B114" s="393">
        <v>60.873333333333335</v>
      </c>
      <c r="C114" s="393">
        <v>69.454993999999999</v>
      </c>
      <c r="D114" s="393">
        <v>41.673333333333332</v>
      </c>
      <c r="E114" s="393">
        <v>41.673333333333332</v>
      </c>
      <c r="F114" s="393">
        <v>20.881</v>
      </c>
      <c r="G114" s="393">
        <v>40.191779833333335</v>
      </c>
      <c r="H114" s="393">
        <v>42.768495233333333</v>
      </c>
      <c r="I114" s="393">
        <v>31.033333333333331</v>
      </c>
      <c r="J114" s="393">
        <v>39.829278358333333</v>
      </c>
      <c r="K114" s="393">
        <v>44.139097916666671</v>
      </c>
      <c r="L114" s="393">
        <v>40.077333333333328</v>
      </c>
      <c r="M114" s="393">
        <v>52.180333333333337</v>
      </c>
      <c r="N114" s="393">
        <v>57.270354166666671</v>
      </c>
      <c r="O114" s="393">
        <v>74.564371875000006</v>
      </c>
      <c r="P114" s="393">
        <v>58.309416666666671</v>
      </c>
      <c r="Q114" s="393">
        <v>68.339833333333331</v>
      </c>
      <c r="R114" s="393">
        <v>67.852166666666662</v>
      </c>
      <c r="S114" s="393">
        <v>59.373416666666664</v>
      </c>
      <c r="T114" s="393">
        <v>65.801750000000013</v>
      </c>
      <c r="U114" s="393">
        <v>39.298175000000008</v>
      </c>
      <c r="V114" s="393">
        <v>42.917610400000001</v>
      </c>
      <c r="W114" s="394">
        <v>1.33</v>
      </c>
      <c r="X114" s="394">
        <v>1</v>
      </c>
    </row>
    <row r="115" spans="1:24" ht="20.100000000000001" customHeight="1">
      <c r="A115" s="392">
        <v>70</v>
      </c>
      <c r="B115" s="393">
        <v>64.960000000000008</v>
      </c>
      <c r="C115" s="393">
        <v>70.932757000000009</v>
      </c>
      <c r="D115" s="393">
        <v>42.56</v>
      </c>
      <c r="E115" s="393">
        <v>42.56</v>
      </c>
      <c r="F115" s="393">
        <v>21.128</v>
      </c>
      <c r="G115" s="393">
        <v>40.720096999999996</v>
      </c>
      <c r="H115" s="393">
        <v>43.3087102</v>
      </c>
      <c r="I115" s="393">
        <v>31.920000000000005</v>
      </c>
      <c r="J115" s="393">
        <v>41.102881449999998</v>
      </c>
      <c r="K115" s="393">
        <v>45.433512500000006</v>
      </c>
      <c r="L115" s="393">
        <v>41.952000000000005</v>
      </c>
      <c r="M115" s="393">
        <v>53.086000000000006</v>
      </c>
      <c r="N115" s="393">
        <v>58.113875000000007</v>
      </c>
      <c r="O115" s="393">
        <v>77.877318750000001</v>
      </c>
      <c r="P115" s="393">
        <v>65.369500000000016</v>
      </c>
      <c r="Q115" s="393">
        <v>73.777000000000015</v>
      </c>
      <c r="R115" s="393">
        <v>76.874000000000009</v>
      </c>
      <c r="S115" s="393">
        <v>64.856500000000025</v>
      </c>
      <c r="T115" s="393">
        <v>70.366500000000002</v>
      </c>
      <c r="U115" s="393">
        <v>41.664149999999999</v>
      </c>
      <c r="V115" s="393">
        <v>44.202223200000013</v>
      </c>
      <c r="W115" s="394">
        <v>1.33</v>
      </c>
      <c r="X115" s="394">
        <v>1</v>
      </c>
    </row>
    <row r="116" spans="1:24" ht="39.950000000000003" customHeight="1">
      <c r="A116" s="463" t="s">
        <v>375</v>
      </c>
      <c r="B116" s="393"/>
      <c r="C116" s="393"/>
      <c r="D116" s="393"/>
      <c r="E116" s="393"/>
      <c r="F116" s="393"/>
      <c r="G116" s="393"/>
      <c r="H116" s="393"/>
      <c r="I116" s="393"/>
      <c r="J116" s="393"/>
      <c r="K116" s="393"/>
      <c r="L116" s="393"/>
      <c r="M116" s="393"/>
      <c r="N116" s="393"/>
      <c r="O116" s="393"/>
      <c r="P116" s="393"/>
      <c r="Q116" s="393"/>
      <c r="R116" s="393"/>
      <c r="S116" s="393"/>
      <c r="T116" s="393"/>
      <c r="U116" s="393"/>
      <c r="V116" s="393"/>
      <c r="W116" s="394"/>
      <c r="X116" s="394"/>
    </row>
    <row r="117" spans="1:24" ht="20.100000000000001" customHeight="1">
      <c r="A117" s="461" t="s">
        <v>248</v>
      </c>
      <c r="B117" s="393">
        <v>1</v>
      </c>
      <c r="C117" s="393">
        <v>2</v>
      </c>
      <c r="D117" s="393">
        <v>3</v>
      </c>
      <c r="E117" s="393">
        <v>4</v>
      </c>
      <c r="F117" s="393">
        <v>5</v>
      </c>
      <c r="G117" s="393">
        <v>6</v>
      </c>
      <c r="H117" s="393">
        <v>7</v>
      </c>
      <c r="I117" s="393">
        <v>8</v>
      </c>
      <c r="J117" s="393">
        <v>9</v>
      </c>
      <c r="K117" s="393">
        <v>10</v>
      </c>
      <c r="L117" s="393">
        <v>11</v>
      </c>
      <c r="M117" s="393">
        <v>12</v>
      </c>
      <c r="N117" s="393">
        <v>13</v>
      </c>
      <c r="O117" s="393">
        <v>14</v>
      </c>
      <c r="P117" s="393">
        <v>15</v>
      </c>
      <c r="Q117" s="393">
        <v>16</v>
      </c>
      <c r="R117" s="393">
        <v>17</v>
      </c>
      <c r="S117" s="393">
        <v>18</v>
      </c>
      <c r="T117" s="393">
        <v>19</v>
      </c>
      <c r="U117" s="393">
        <v>20</v>
      </c>
      <c r="V117" s="393">
        <v>21</v>
      </c>
      <c r="W117" s="394" t="s">
        <v>241</v>
      </c>
      <c r="X117" s="394" t="s">
        <v>241</v>
      </c>
    </row>
    <row r="118" spans="1:24" ht="20.100000000000001" customHeight="1">
      <c r="A118" s="392" t="s">
        <v>242</v>
      </c>
      <c r="B118" s="393" t="s">
        <v>8</v>
      </c>
      <c r="C118" s="393" t="s">
        <v>121</v>
      </c>
      <c r="D118" s="393" t="s">
        <v>147</v>
      </c>
      <c r="E118" s="393" t="s">
        <v>346</v>
      </c>
      <c r="F118" s="393" t="s">
        <v>1</v>
      </c>
      <c r="G118" s="393" t="s">
        <v>2</v>
      </c>
      <c r="H118" s="393" t="s">
        <v>3</v>
      </c>
      <c r="I118" s="393" t="s">
        <v>4</v>
      </c>
      <c r="J118" s="393" t="s">
        <v>5</v>
      </c>
      <c r="K118" s="393" t="s">
        <v>6</v>
      </c>
      <c r="L118" s="393" t="s">
        <v>7</v>
      </c>
      <c r="M118" s="393" t="s">
        <v>347</v>
      </c>
      <c r="N118" s="393" t="s">
        <v>348</v>
      </c>
      <c r="O118" s="393" t="s">
        <v>349</v>
      </c>
      <c r="P118" s="393" t="s">
        <v>243</v>
      </c>
      <c r="Q118" s="393" t="s">
        <v>244</v>
      </c>
      <c r="R118" s="393" t="s">
        <v>245</v>
      </c>
      <c r="S118" s="393" t="s">
        <v>359</v>
      </c>
      <c r="T118" s="393" t="s">
        <v>350</v>
      </c>
      <c r="U118" s="393" t="s">
        <v>351</v>
      </c>
      <c r="V118" s="393" t="s">
        <v>352</v>
      </c>
      <c r="W118" s="394" t="s">
        <v>246</v>
      </c>
      <c r="X118" s="394" t="s">
        <v>247</v>
      </c>
    </row>
    <row r="119" spans="1:24" ht="20.100000000000001" customHeight="1">
      <c r="A119" s="392">
        <v>4.9999999999999991</v>
      </c>
      <c r="B119" s="393">
        <v>17.600000000000001</v>
      </c>
      <c r="C119" s="393">
        <v>26.666499999999999</v>
      </c>
      <c r="D119" s="393">
        <v>16</v>
      </c>
      <c r="E119" s="393">
        <v>16</v>
      </c>
      <c r="F119" s="393">
        <v>11.000000000000002</v>
      </c>
      <c r="G119" s="393">
        <v>12.832599999999999</v>
      </c>
      <c r="H119" s="393">
        <v>12.46542</v>
      </c>
      <c r="I119" s="393">
        <v>11.000000000000002</v>
      </c>
      <c r="J119" s="393">
        <v>12.832599999999999</v>
      </c>
      <c r="K119" s="393">
        <v>11.666</v>
      </c>
      <c r="L119" s="393">
        <v>10.8</v>
      </c>
      <c r="M119" s="393">
        <v>15.124999999999996</v>
      </c>
      <c r="N119" s="393">
        <v>18.149999999999999</v>
      </c>
      <c r="O119" s="393">
        <v>16.170000000000002</v>
      </c>
      <c r="P119" s="393">
        <v>14</v>
      </c>
      <c r="Q119" s="393">
        <v>15.399999999999999</v>
      </c>
      <c r="R119" s="393">
        <v>13.2</v>
      </c>
      <c r="S119" s="393">
        <v>10.199999999999999</v>
      </c>
      <c r="T119" s="393">
        <v>13.2</v>
      </c>
      <c r="U119" s="393">
        <v>7.9199999999999982</v>
      </c>
      <c r="V119" s="393">
        <v>14.981999999999999</v>
      </c>
      <c r="W119" s="394">
        <v>1</v>
      </c>
      <c r="X119" s="394">
        <v>1</v>
      </c>
    </row>
    <row r="120" spans="1:24" ht="20.100000000000001" customHeight="1">
      <c r="A120" s="392">
        <v>9.9999999999999982</v>
      </c>
      <c r="B120" s="393">
        <v>23.2</v>
      </c>
      <c r="C120" s="393">
        <v>26.666499999999999</v>
      </c>
      <c r="D120" s="393">
        <v>16.2</v>
      </c>
      <c r="E120" s="393">
        <v>16</v>
      </c>
      <c r="F120" s="393">
        <v>11.000000000000002</v>
      </c>
      <c r="G120" s="393">
        <v>17.4163</v>
      </c>
      <c r="H120" s="393">
        <v>20.257709999999999</v>
      </c>
      <c r="I120" s="393">
        <v>11.000000000000002</v>
      </c>
      <c r="J120" s="393">
        <v>17.4163</v>
      </c>
      <c r="K120" s="393">
        <v>15.833</v>
      </c>
      <c r="L120" s="393">
        <v>14.399999999999999</v>
      </c>
      <c r="M120" s="393">
        <v>21.3125</v>
      </c>
      <c r="N120" s="393">
        <v>25.574999999999999</v>
      </c>
      <c r="O120" s="393">
        <v>25.41</v>
      </c>
      <c r="P120" s="393">
        <v>22.000000000000004</v>
      </c>
      <c r="Q120" s="393">
        <v>24.200000000000003</v>
      </c>
      <c r="R120" s="393">
        <v>19.799999999999997</v>
      </c>
      <c r="S120" s="393">
        <v>13.6</v>
      </c>
      <c r="T120" s="393">
        <v>17.600000000000001</v>
      </c>
      <c r="U120" s="393">
        <v>13.859999999999998</v>
      </c>
      <c r="V120" s="393">
        <v>21.110999999999997</v>
      </c>
      <c r="W120" s="394">
        <v>1</v>
      </c>
      <c r="X120" s="394">
        <v>1</v>
      </c>
    </row>
    <row r="121" spans="1:24" ht="20.100000000000001" customHeight="1">
      <c r="A121" s="392">
        <v>14.999999999999998</v>
      </c>
      <c r="B121" s="393">
        <v>26.466666666666669</v>
      </c>
      <c r="C121" s="393">
        <v>28.8887</v>
      </c>
      <c r="D121" s="393">
        <v>17.8</v>
      </c>
      <c r="E121" s="393">
        <v>17.333333333333332</v>
      </c>
      <c r="F121" s="393">
        <v>11.8</v>
      </c>
      <c r="G121" s="393">
        <v>21.877533333333332</v>
      </c>
      <c r="H121" s="393">
        <v>23.627053333333336</v>
      </c>
      <c r="I121" s="393">
        <v>13</v>
      </c>
      <c r="J121" s="393">
        <v>18.944200000000002</v>
      </c>
      <c r="K121" s="393">
        <v>18.888666666666669</v>
      </c>
      <c r="L121" s="393">
        <v>17.399999999999999</v>
      </c>
      <c r="M121" s="393">
        <v>25.625</v>
      </c>
      <c r="N121" s="393">
        <v>29.983333333333338</v>
      </c>
      <c r="O121" s="393">
        <v>31.010000000000005</v>
      </c>
      <c r="P121" s="393">
        <v>24.666666666666671</v>
      </c>
      <c r="Q121" s="393">
        <v>27.133333333333333</v>
      </c>
      <c r="R121" s="393">
        <v>22.200000000000003</v>
      </c>
      <c r="S121" s="393">
        <v>18.133333333333333</v>
      </c>
      <c r="T121" s="393">
        <v>23.466666666666669</v>
      </c>
      <c r="U121" s="393">
        <v>15.839999999999998</v>
      </c>
      <c r="V121" s="393">
        <v>23.154000000000003</v>
      </c>
      <c r="W121" s="394">
        <v>1</v>
      </c>
      <c r="X121" s="394">
        <v>1</v>
      </c>
    </row>
    <row r="122" spans="1:24" ht="20.100000000000001" customHeight="1">
      <c r="A122" s="392">
        <v>19.999999999999996</v>
      </c>
      <c r="B122" s="393">
        <v>28.900000000000002</v>
      </c>
      <c r="C122" s="393">
        <v>36.666399999999996</v>
      </c>
      <c r="D122" s="393">
        <v>22.000000000000004</v>
      </c>
      <c r="E122" s="393">
        <v>22.000000000000004</v>
      </c>
      <c r="F122" s="393">
        <v>13.100000000000001</v>
      </c>
      <c r="G122" s="393">
        <v>24.658149999999999</v>
      </c>
      <c r="H122" s="393">
        <v>26.470289999999999</v>
      </c>
      <c r="I122" s="393">
        <v>14</v>
      </c>
      <c r="J122" s="393">
        <v>19.70815</v>
      </c>
      <c r="K122" s="393">
        <v>20.416499999999999</v>
      </c>
      <c r="L122" s="393">
        <v>19.8</v>
      </c>
      <c r="M122" s="393">
        <v>29.700000000000003</v>
      </c>
      <c r="N122" s="393">
        <v>34.181249999999999</v>
      </c>
      <c r="O122" s="393">
        <v>36.120000000000005</v>
      </c>
      <c r="P122" s="393">
        <v>27.2</v>
      </c>
      <c r="Q122" s="393">
        <v>29.000000000000004</v>
      </c>
      <c r="R122" s="393">
        <v>27.1</v>
      </c>
      <c r="S122" s="393">
        <v>22.1</v>
      </c>
      <c r="T122" s="393">
        <v>28.6</v>
      </c>
      <c r="U122" s="393">
        <v>16.829999999999998</v>
      </c>
      <c r="V122" s="393">
        <v>24.1755</v>
      </c>
      <c r="W122" s="394">
        <v>1</v>
      </c>
      <c r="X122" s="394">
        <v>1</v>
      </c>
    </row>
    <row r="123" spans="1:24" ht="20.100000000000001" customHeight="1">
      <c r="A123" s="392">
        <v>24.999999999999996</v>
      </c>
      <c r="B123" s="393">
        <v>32.799999999999997</v>
      </c>
      <c r="C123" s="393">
        <v>41.333019999999998</v>
      </c>
      <c r="D123" s="393">
        <v>24.8</v>
      </c>
      <c r="E123" s="393">
        <v>24.8</v>
      </c>
      <c r="F123" s="393">
        <v>13.879999999999999</v>
      </c>
      <c r="G123" s="393">
        <v>26.326519999999999</v>
      </c>
      <c r="H123" s="393">
        <v>28.176231999999999</v>
      </c>
      <c r="I123" s="393">
        <v>16.799999999999997</v>
      </c>
      <c r="J123" s="393">
        <v>21.56</v>
      </c>
      <c r="K123" s="393">
        <v>23.649499999999996</v>
      </c>
      <c r="L123" s="393">
        <v>21.24</v>
      </c>
      <c r="M123" s="393">
        <v>32.56</v>
      </c>
      <c r="N123" s="393">
        <v>36.844999999999999</v>
      </c>
      <c r="O123" s="393">
        <v>39.186</v>
      </c>
      <c r="P123" s="393">
        <v>28.96</v>
      </c>
      <c r="Q123" s="393">
        <v>31.4</v>
      </c>
      <c r="R123" s="393">
        <v>32.519999999999996</v>
      </c>
      <c r="S123" s="393">
        <v>24.48</v>
      </c>
      <c r="T123" s="393">
        <v>31.679999999999996</v>
      </c>
      <c r="U123" s="393">
        <v>17.423999999999999</v>
      </c>
      <c r="V123" s="393">
        <v>25.202400000000001</v>
      </c>
      <c r="W123" s="394">
        <v>1</v>
      </c>
      <c r="X123" s="394">
        <v>1</v>
      </c>
    </row>
    <row r="124" spans="1:24" ht="20.100000000000001" customHeight="1">
      <c r="A124" s="392">
        <v>29.999999999999996</v>
      </c>
      <c r="B124" s="393">
        <v>36.266666666666666</v>
      </c>
      <c r="C124" s="393">
        <v>44.444099999999999</v>
      </c>
      <c r="D124" s="393">
        <v>26.666666666666664</v>
      </c>
      <c r="E124" s="393">
        <v>26.666666666666664</v>
      </c>
      <c r="F124" s="393">
        <v>14.4</v>
      </c>
      <c r="G124" s="393">
        <v>27.438766666666666</v>
      </c>
      <c r="H124" s="393">
        <v>29.313526666666668</v>
      </c>
      <c r="I124" s="393">
        <v>18.666666666666664</v>
      </c>
      <c r="J124" s="393">
        <v>23.466666666666665</v>
      </c>
      <c r="K124" s="393">
        <v>26.374583333333334</v>
      </c>
      <c r="L124" s="393">
        <v>22.200000000000003</v>
      </c>
      <c r="M124" s="393">
        <v>34.466666666666669</v>
      </c>
      <c r="N124" s="393">
        <v>38.62083333333333</v>
      </c>
      <c r="O124" s="393">
        <v>41.580000000000005</v>
      </c>
      <c r="P124" s="393">
        <v>30.133333333333336</v>
      </c>
      <c r="Q124" s="393">
        <v>33</v>
      </c>
      <c r="R124" s="393">
        <v>36.35</v>
      </c>
      <c r="S124" s="393">
        <v>26.35</v>
      </c>
      <c r="T124" s="393">
        <v>33.933333333333337</v>
      </c>
      <c r="U124" s="393">
        <v>18.28</v>
      </c>
      <c r="V124" s="393">
        <v>26.116999999999994</v>
      </c>
      <c r="W124" s="394">
        <v>1</v>
      </c>
      <c r="X124" s="394">
        <v>1</v>
      </c>
    </row>
    <row r="125" spans="1:24" ht="20.100000000000001" customHeight="1">
      <c r="A125" s="392">
        <v>35</v>
      </c>
      <c r="B125" s="393">
        <v>39.199999999999996</v>
      </c>
      <c r="C125" s="393">
        <v>46.666300000000007</v>
      </c>
      <c r="D125" s="393">
        <v>28</v>
      </c>
      <c r="E125" s="393">
        <v>28</v>
      </c>
      <c r="F125" s="393">
        <v>14.771428571428574</v>
      </c>
      <c r="G125" s="393">
        <v>28.233228571428569</v>
      </c>
      <c r="H125" s="393">
        <v>30.125880000000002</v>
      </c>
      <c r="I125" s="393">
        <v>20</v>
      </c>
      <c r="J125" s="393">
        <v>25.158844285714288</v>
      </c>
      <c r="K125" s="393">
        <v>28.321071428571429</v>
      </c>
      <c r="L125" s="393">
        <v>23.342857142857145</v>
      </c>
      <c r="M125" s="393">
        <v>35.828571428571429</v>
      </c>
      <c r="N125" s="393">
        <v>39.889285714285712</v>
      </c>
      <c r="O125" s="393">
        <v>43.89</v>
      </c>
      <c r="P125" s="393">
        <v>30.971428571428572</v>
      </c>
      <c r="Q125" s="393">
        <v>34.771428571428572</v>
      </c>
      <c r="R125" s="393">
        <v>39.085714285714289</v>
      </c>
      <c r="S125" s="393">
        <v>29.142857142857146</v>
      </c>
      <c r="T125" s="393">
        <v>36.571428571428569</v>
      </c>
      <c r="U125" s="393">
        <v>20.652857142857144</v>
      </c>
      <c r="V125" s="393">
        <v>27.439508571428568</v>
      </c>
      <c r="W125" s="394">
        <v>1</v>
      </c>
      <c r="X125" s="394">
        <v>1</v>
      </c>
    </row>
    <row r="126" spans="1:24" ht="20.100000000000001" customHeight="1">
      <c r="A126" s="392">
        <v>39.999999999999993</v>
      </c>
      <c r="B126" s="393">
        <v>41.8</v>
      </c>
      <c r="C126" s="393">
        <v>48.332949999999997</v>
      </c>
      <c r="D126" s="393">
        <v>29</v>
      </c>
      <c r="E126" s="393">
        <v>29</v>
      </c>
      <c r="F126" s="393">
        <v>15.05</v>
      </c>
      <c r="G126" s="393">
        <v>28.829075000000003</v>
      </c>
      <c r="H126" s="393">
        <v>30.735144999999999</v>
      </c>
      <c r="I126" s="393">
        <v>21</v>
      </c>
      <c r="J126" s="393">
        <v>26.59523875</v>
      </c>
      <c r="K126" s="393">
        <v>29.7809375</v>
      </c>
      <c r="L126" s="393">
        <v>25.2</v>
      </c>
      <c r="M126" s="393">
        <v>36.849999999999994</v>
      </c>
      <c r="N126" s="393">
        <v>40.840624999999996</v>
      </c>
      <c r="O126" s="393">
        <v>47.345156250000002</v>
      </c>
      <c r="P126" s="393">
        <v>32.075000000000003</v>
      </c>
      <c r="Q126" s="393">
        <v>38.874999999999993</v>
      </c>
      <c r="R126" s="393">
        <v>41.137500000000003</v>
      </c>
      <c r="S126" s="393">
        <v>32.087500000000006</v>
      </c>
      <c r="T126" s="393">
        <v>39.15</v>
      </c>
      <c r="U126" s="393">
        <v>23.321249999999999</v>
      </c>
      <c r="V126" s="393">
        <v>28.888319999999997</v>
      </c>
      <c r="W126" s="394">
        <v>1</v>
      </c>
      <c r="X126" s="394">
        <v>1</v>
      </c>
    </row>
    <row r="127" spans="1:24" ht="20.100000000000001" customHeight="1">
      <c r="A127" s="392">
        <v>45</v>
      </c>
      <c r="B127" s="393">
        <v>44.177777777777777</v>
      </c>
      <c r="C127" s="393">
        <v>49.629233333333339</v>
      </c>
      <c r="D127" s="393">
        <v>29.777777777777779</v>
      </c>
      <c r="E127" s="393">
        <v>29.777777777777779</v>
      </c>
      <c r="F127" s="393">
        <v>15.266666666666664</v>
      </c>
      <c r="G127" s="393">
        <v>29.292511111111111</v>
      </c>
      <c r="H127" s="393">
        <v>31.209017777777778</v>
      </c>
      <c r="I127" s="393">
        <v>21.777777777777779</v>
      </c>
      <c r="J127" s="393">
        <v>27.712434444444447</v>
      </c>
      <c r="K127" s="393">
        <v>30.916388888888886</v>
      </c>
      <c r="L127" s="393">
        <v>26.844444444444441</v>
      </c>
      <c r="M127" s="393">
        <v>37.644444444444446</v>
      </c>
      <c r="N127" s="393">
        <v>41.580555555555556</v>
      </c>
      <c r="O127" s="393">
        <v>50.251249999999999</v>
      </c>
      <c r="P127" s="393">
        <v>34.988888888888894</v>
      </c>
      <c r="Q127" s="393">
        <v>42.777777777777786</v>
      </c>
      <c r="R127" s="393">
        <v>42.733333333333334</v>
      </c>
      <c r="S127" s="393">
        <v>35.51111111111112</v>
      </c>
      <c r="T127" s="393">
        <v>41.955555555555556</v>
      </c>
      <c r="U127" s="393">
        <v>25.396666666666665</v>
      </c>
      <c r="V127" s="393">
        <v>30.01517333333333</v>
      </c>
      <c r="W127" s="394">
        <v>1</v>
      </c>
      <c r="X127" s="394">
        <v>1</v>
      </c>
    </row>
    <row r="128" spans="1:24" ht="20.100000000000001" customHeight="1">
      <c r="A128" s="392">
        <v>49.999999999999993</v>
      </c>
      <c r="B128" s="393">
        <v>46.4</v>
      </c>
      <c r="C128" s="393">
        <v>50.666260000000008</v>
      </c>
      <c r="D128" s="393">
        <v>30.400000000000002</v>
      </c>
      <c r="E128" s="393">
        <v>30.400000000000002</v>
      </c>
      <c r="F128" s="393">
        <v>15.440000000000001</v>
      </c>
      <c r="G128" s="393">
        <v>29.663260000000001</v>
      </c>
      <c r="H128" s="393">
        <v>31.588116000000003</v>
      </c>
      <c r="I128" s="393">
        <v>22.400000000000002</v>
      </c>
      <c r="J128" s="393">
        <v>28.606191000000003</v>
      </c>
      <c r="K128" s="393">
        <v>31.824749999999998</v>
      </c>
      <c r="L128" s="393">
        <v>28.16</v>
      </c>
      <c r="M128" s="393">
        <v>38.28</v>
      </c>
      <c r="N128" s="393">
        <v>42.172499999999999</v>
      </c>
      <c r="O128" s="393">
        <v>52.576125000000005</v>
      </c>
      <c r="P128" s="393">
        <v>37.840000000000003</v>
      </c>
      <c r="Q128" s="393">
        <v>45.9</v>
      </c>
      <c r="R128" s="393">
        <v>44.54</v>
      </c>
      <c r="S128" s="393">
        <v>38.870000000000005</v>
      </c>
      <c r="T128" s="393">
        <v>44.67</v>
      </c>
      <c r="U128" s="393">
        <v>27.056999999999999</v>
      </c>
      <c r="V128" s="393">
        <v>30.916655999999996</v>
      </c>
      <c r="W128" s="394">
        <v>1</v>
      </c>
      <c r="X128" s="394">
        <v>1</v>
      </c>
    </row>
    <row r="129" spans="1:24" ht="20.100000000000001" customHeight="1">
      <c r="A129" s="392">
        <v>59.999999999999993</v>
      </c>
      <c r="B129" s="393">
        <v>50.533333333333331</v>
      </c>
      <c r="C129" s="393">
        <v>52.221800000000002</v>
      </c>
      <c r="D129" s="393">
        <v>32.199999999999996</v>
      </c>
      <c r="E129" s="393">
        <v>31.333333333333332</v>
      </c>
      <c r="F129" s="393">
        <v>15.7</v>
      </c>
      <c r="G129" s="393">
        <v>30.219383333333337</v>
      </c>
      <c r="H129" s="393">
        <v>32.15676333333333</v>
      </c>
      <c r="I129" s="393">
        <v>23.333333333333332</v>
      </c>
      <c r="J129" s="393">
        <v>29.946825833333328</v>
      </c>
      <c r="K129" s="393">
        <v>33.187291666666667</v>
      </c>
      <c r="L129" s="393">
        <v>30.133333333333329</v>
      </c>
      <c r="M129" s="393">
        <v>39.233333333333334</v>
      </c>
      <c r="N129" s="393">
        <v>43.060416666666669</v>
      </c>
      <c r="O129" s="393">
        <v>56.063437499999999</v>
      </c>
      <c r="P129" s="393">
        <v>43.841666666666669</v>
      </c>
      <c r="Q129" s="393">
        <v>51.383333333333333</v>
      </c>
      <c r="R129" s="393">
        <v>51.016666666666666</v>
      </c>
      <c r="S129" s="393">
        <v>44.641666666666666</v>
      </c>
      <c r="T129" s="393">
        <v>49.475000000000009</v>
      </c>
      <c r="U129" s="393">
        <v>29.547500000000003</v>
      </c>
      <c r="V129" s="393">
        <v>32.268879999999996</v>
      </c>
      <c r="W129" s="394">
        <v>1</v>
      </c>
      <c r="X129" s="394">
        <v>1</v>
      </c>
    </row>
    <row r="130" spans="1:24" ht="20.100000000000001" customHeight="1">
      <c r="A130" s="392">
        <v>70</v>
      </c>
      <c r="B130" s="393">
        <v>54.4</v>
      </c>
      <c r="C130" s="393">
        <v>53.332900000000002</v>
      </c>
      <c r="D130" s="393">
        <v>35.4</v>
      </c>
      <c r="E130" s="393">
        <v>32</v>
      </c>
      <c r="F130" s="393">
        <v>15.885714285714284</v>
      </c>
      <c r="G130" s="393">
        <v>30.616614285714284</v>
      </c>
      <c r="H130" s="393">
        <v>32.562939999999998</v>
      </c>
      <c r="I130" s="393">
        <v>24</v>
      </c>
      <c r="J130" s="393">
        <v>30.904422142857136</v>
      </c>
      <c r="K130" s="393">
        <v>34.160535714285714</v>
      </c>
      <c r="L130" s="393">
        <v>31.542857142857144</v>
      </c>
      <c r="M130" s="393">
        <v>39.914285714285718</v>
      </c>
      <c r="N130" s="393">
        <v>43.69464285714286</v>
      </c>
      <c r="O130" s="393">
        <v>58.554375</v>
      </c>
      <c r="P130" s="393">
        <v>49.150000000000006</v>
      </c>
      <c r="Q130" s="393">
        <v>55.471428571428575</v>
      </c>
      <c r="R130" s="393">
        <v>57.800000000000004</v>
      </c>
      <c r="S130" s="393">
        <v>48.76428571428572</v>
      </c>
      <c r="T130" s="393">
        <v>52.907142857142858</v>
      </c>
      <c r="U130" s="393">
        <v>31.326428571428568</v>
      </c>
      <c r="V130" s="393">
        <v>33.234754285714288</v>
      </c>
      <c r="W130" s="394">
        <v>1</v>
      </c>
      <c r="X130" s="394">
        <v>1</v>
      </c>
    </row>
  </sheetData>
  <pageMargins left="1" right="1" top="1" bottom="1"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7"/>
  <sheetViews>
    <sheetView workbookViewId="0">
      <selection activeCell="B3" sqref="B3"/>
    </sheetView>
  </sheetViews>
  <sheetFormatPr defaultColWidth="10.7109375" defaultRowHeight="15"/>
  <cols>
    <col min="1" max="1" width="10.7109375" style="542"/>
    <col min="2" max="2" width="10.7109375" style="540"/>
    <col min="3" max="3" width="10.7109375" style="543"/>
    <col min="4" max="6" width="10.7109375" style="540"/>
    <col min="7" max="7" width="10.7109375" style="542"/>
    <col min="8" max="11" width="10.7109375" style="540"/>
    <col min="12" max="12" width="10.7109375" style="543"/>
    <col min="13" max="16384" width="10.7109375" style="540"/>
  </cols>
  <sheetData>
    <row r="1" spans="1:25" s="392" customFormat="1" ht="20.100000000000001" customHeight="1">
      <c r="A1" s="813" t="s">
        <v>440</v>
      </c>
      <c r="B1" s="813"/>
      <c r="C1" s="813"/>
      <c r="D1" s="813"/>
      <c r="E1" s="813"/>
      <c r="F1" s="813"/>
      <c r="G1" s="813"/>
      <c r="H1" s="813"/>
      <c r="I1" s="813"/>
      <c r="J1" s="813"/>
      <c r="K1" s="813"/>
      <c r="L1" s="813"/>
      <c r="M1" s="393"/>
      <c r="N1" s="538" t="s">
        <v>415</v>
      </c>
      <c r="O1" s="539" t="s">
        <v>12</v>
      </c>
      <c r="P1" s="537"/>
      <c r="Q1" s="537"/>
      <c r="R1" s="537"/>
      <c r="S1" s="537"/>
      <c r="T1" s="537"/>
      <c r="U1" s="537"/>
      <c r="V1" s="537"/>
      <c r="W1" s="537"/>
      <c r="X1" s="537"/>
      <c r="Y1" s="537"/>
    </row>
    <row r="2" spans="1:25" s="392" customFormat="1" ht="20.100000000000001" customHeight="1">
      <c r="A2" s="522" t="s">
        <v>377</v>
      </c>
      <c r="B2" s="523" t="s">
        <v>377</v>
      </c>
      <c r="C2" s="530" t="s">
        <v>378</v>
      </c>
      <c r="D2" s="523" t="s">
        <v>354</v>
      </c>
      <c r="E2" s="523" t="s">
        <v>354</v>
      </c>
      <c r="F2" s="523" t="s">
        <v>355</v>
      </c>
      <c r="G2" s="544" t="s">
        <v>379</v>
      </c>
      <c r="H2" s="524" t="s">
        <v>379</v>
      </c>
      <c r="I2" s="524" t="s">
        <v>379</v>
      </c>
      <c r="J2" s="524" t="s">
        <v>379</v>
      </c>
      <c r="K2" s="523" t="s">
        <v>380</v>
      </c>
      <c r="L2" s="530" t="s">
        <v>380</v>
      </c>
      <c r="N2" s="536" t="s">
        <v>432</v>
      </c>
      <c r="O2" s="536" t="s">
        <v>434</v>
      </c>
      <c r="P2" s="537"/>
      <c r="Q2" s="537"/>
      <c r="R2" s="537"/>
      <c r="S2" s="537"/>
      <c r="T2" s="537"/>
      <c r="U2" s="537"/>
      <c r="V2" s="537"/>
      <c r="W2" s="537"/>
      <c r="X2" s="537"/>
      <c r="Y2" s="537"/>
    </row>
    <row r="3" spans="1:25" s="392" customFormat="1" ht="20.100000000000001" customHeight="1" thickBot="1">
      <c r="A3" s="528" t="s">
        <v>381</v>
      </c>
      <c r="B3" s="529" t="s">
        <v>179</v>
      </c>
      <c r="C3" s="534" t="s">
        <v>381</v>
      </c>
      <c r="D3" s="529" t="s">
        <v>356</v>
      </c>
      <c r="E3" s="529" t="s">
        <v>357</v>
      </c>
      <c r="F3" s="529" t="s">
        <v>358</v>
      </c>
      <c r="G3" s="546" t="s">
        <v>382</v>
      </c>
      <c r="H3" s="533" t="s">
        <v>383</v>
      </c>
      <c r="I3" s="533" t="s">
        <v>384</v>
      </c>
      <c r="J3" s="533" t="s">
        <v>385</v>
      </c>
      <c r="K3" s="529" t="s">
        <v>381</v>
      </c>
      <c r="L3" s="534" t="s">
        <v>395</v>
      </c>
      <c r="N3" s="536" t="s">
        <v>433</v>
      </c>
      <c r="O3" s="536" t="s">
        <v>435</v>
      </c>
      <c r="P3" s="537"/>
      <c r="Q3" s="537"/>
      <c r="R3" s="537"/>
      <c r="S3" s="537"/>
      <c r="T3" s="537"/>
      <c r="U3" s="537"/>
      <c r="V3" s="537"/>
      <c r="W3" s="537"/>
      <c r="X3" s="537"/>
      <c r="Y3" s="537"/>
    </row>
    <row r="4" spans="1:25" s="392" customFormat="1" ht="20.100000000000001" customHeight="1">
      <c r="A4" s="522">
        <v>1</v>
      </c>
      <c r="B4" s="523" t="s">
        <v>8</v>
      </c>
      <c r="C4" s="532">
        <v>1</v>
      </c>
      <c r="D4" s="525">
        <v>0</v>
      </c>
      <c r="E4" s="525">
        <v>25</v>
      </c>
      <c r="F4" s="526">
        <v>0.64</v>
      </c>
      <c r="G4" s="545">
        <v>1</v>
      </c>
      <c r="H4" s="531">
        <v>1</v>
      </c>
      <c r="I4" s="531">
        <v>1</v>
      </c>
      <c r="J4" s="531">
        <v>1</v>
      </c>
      <c r="K4" s="525">
        <v>1</v>
      </c>
      <c r="L4" s="532" t="s">
        <v>413</v>
      </c>
      <c r="N4" s="536" t="str">
        <f>C2&amp;" "&amp;C3</f>
        <v>TRK No.</v>
      </c>
      <c r="O4" s="536" t="s">
        <v>437</v>
      </c>
      <c r="P4" s="537"/>
      <c r="Q4" s="537"/>
      <c r="R4" s="537"/>
      <c r="S4" s="537"/>
      <c r="T4" s="537"/>
      <c r="U4" s="537"/>
      <c r="V4" s="537"/>
      <c r="W4" s="537"/>
      <c r="X4" s="537"/>
      <c r="Y4" s="537"/>
    </row>
    <row r="5" spans="1:25" s="392" customFormat="1" ht="20.100000000000001" customHeight="1">
      <c r="A5" s="522">
        <v>1</v>
      </c>
      <c r="B5" s="523" t="s">
        <v>8</v>
      </c>
      <c r="C5" s="530">
        <v>1</v>
      </c>
      <c r="D5" s="523">
        <v>4</v>
      </c>
      <c r="E5" s="523">
        <v>25</v>
      </c>
      <c r="F5" s="527">
        <v>0</v>
      </c>
      <c r="G5" s="544">
        <v>1</v>
      </c>
      <c r="H5" s="524">
        <v>1</v>
      </c>
      <c r="I5" s="524">
        <v>1</v>
      </c>
      <c r="J5" s="524">
        <v>1</v>
      </c>
      <c r="K5" s="523">
        <v>1</v>
      </c>
      <c r="L5" s="530" t="s">
        <v>413</v>
      </c>
      <c r="N5" s="536" t="str">
        <f>D2&amp;" "&amp;D3</f>
        <v>AXLE ft</v>
      </c>
      <c r="O5" s="536" t="s">
        <v>416</v>
      </c>
      <c r="P5" s="537"/>
      <c r="Q5" s="537"/>
      <c r="R5" s="537"/>
      <c r="S5" s="537"/>
      <c r="T5" s="537"/>
      <c r="U5" s="537"/>
      <c r="V5" s="537"/>
      <c r="W5" s="537"/>
      <c r="X5" s="537"/>
      <c r="Y5" s="537"/>
    </row>
    <row r="6" spans="1:25" s="392" customFormat="1" ht="20.100000000000001" customHeight="1">
      <c r="A6" s="522">
        <v>1</v>
      </c>
      <c r="B6" s="523" t="s">
        <v>8</v>
      </c>
      <c r="C6" s="530" t="s">
        <v>386</v>
      </c>
      <c r="D6" s="523" t="s">
        <v>386</v>
      </c>
      <c r="E6" s="523" t="s">
        <v>386</v>
      </c>
      <c r="F6" s="527" t="s">
        <v>386</v>
      </c>
      <c r="G6" s="544" t="s">
        <v>386</v>
      </c>
      <c r="H6" s="524" t="s">
        <v>386</v>
      </c>
      <c r="I6" s="524" t="s">
        <v>386</v>
      </c>
      <c r="J6" s="524" t="s">
        <v>386</v>
      </c>
      <c r="K6" s="523" t="s">
        <v>386</v>
      </c>
      <c r="L6" s="530" t="s">
        <v>386</v>
      </c>
      <c r="N6" s="536" t="str">
        <f>E2&amp;" "&amp;E3</f>
        <v>AXLE kip</v>
      </c>
      <c r="O6" s="536" t="s">
        <v>417</v>
      </c>
      <c r="P6" s="537"/>
      <c r="Q6" s="537"/>
      <c r="R6" s="537"/>
      <c r="S6" s="537"/>
      <c r="T6" s="537"/>
      <c r="U6" s="537"/>
      <c r="V6" s="537"/>
      <c r="W6" s="537"/>
      <c r="X6" s="537"/>
      <c r="Y6" s="537"/>
    </row>
    <row r="7" spans="1:25" s="392" customFormat="1" ht="20.100000000000001" customHeight="1">
      <c r="A7" s="522">
        <v>1</v>
      </c>
      <c r="B7" s="523" t="s">
        <v>8</v>
      </c>
      <c r="C7" s="530">
        <v>2</v>
      </c>
      <c r="D7" s="523">
        <v>0</v>
      </c>
      <c r="E7" s="523">
        <v>8</v>
      </c>
      <c r="F7" s="527">
        <v>0.64</v>
      </c>
      <c r="G7" s="544">
        <v>1</v>
      </c>
      <c r="H7" s="524">
        <v>1</v>
      </c>
      <c r="I7" s="524">
        <v>1</v>
      </c>
      <c r="J7" s="524">
        <v>1</v>
      </c>
      <c r="K7" s="523">
        <v>1</v>
      </c>
      <c r="L7" s="530" t="s">
        <v>413</v>
      </c>
      <c r="N7" s="536" t="str">
        <f>F2&amp;" "&amp;F3</f>
        <v>LANE klf</v>
      </c>
      <c r="O7" s="536" t="s">
        <v>439</v>
      </c>
      <c r="P7" s="537"/>
      <c r="Q7" s="537"/>
      <c r="R7" s="537"/>
      <c r="S7" s="537"/>
      <c r="T7" s="537"/>
      <c r="U7" s="537"/>
      <c r="V7" s="537"/>
      <c r="W7" s="537"/>
      <c r="X7" s="537"/>
      <c r="Y7" s="537"/>
    </row>
    <row r="8" spans="1:25" s="392" customFormat="1" ht="20.100000000000001" customHeight="1">
      <c r="A8" s="522">
        <v>1</v>
      </c>
      <c r="B8" s="523" t="s">
        <v>8</v>
      </c>
      <c r="C8" s="530">
        <v>2</v>
      </c>
      <c r="D8" s="523">
        <v>14</v>
      </c>
      <c r="E8" s="523">
        <v>32</v>
      </c>
      <c r="F8" s="527">
        <v>0</v>
      </c>
      <c r="G8" s="544">
        <v>1</v>
      </c>
      <c r="H8" s="524">
        <v>1</v>
      </c>
      <c r="I8" s="524">
        <v>1</v>
      </c>
      <c r="J8" s="524">
        <v>1</v>
      </c>
      <c r="K8" s="523">
        <v>1</v>
      </c>
      <c r="L8" s="530" t="s">
        <v>413</v>
      </c>
      <c r="N8" s="536" t="str">
        <f>G2&amp;" "&amp;G3</f>
        <v>apply +M ?</v>
      </c>
      <c r="O8" s="536" t="s">
        <v>420</v>
      </c>
      <c r="P8" s="537"/>
      <c r="Q8" s="537"/>
      <c r="R8" s="537"/>
      <c r="S8" s="537"/>
      <c r="T8" s="537"/>
      <c r="U8" s="537"/>
      <c r="V8" s="537"/>
      <c r="W8" s="537"/>
      <c r="X8" s="537"/>
      <c r="Y8" s="537"/>
    </row>
    <row r="9" spans="1:25" s="392" customFormat="1" ht="20.100000000000001" customHeight="1">
      <c r="A9" s="522">
        <v>1</v>
      </c>
      <c r="B9" s="523" t="s">
        <v>8</v>
      </c>
      <c r="C9" s="530">
        <v>2</v>
      </c>
      <c r="D9" s="523">
        <v>14</v>
      </c>
      <c r="E9" s="523">
        <v>32</v>
      </c>
      <c r="F9" s="527">
        <v>0</v>
      </c>
      <c r="G9" s="544">
        <v>1</v>
      </c>
      <c r="H9" s="524">
        <v>1</v>
      </c>
      <c r="I9" s="524">
        <v>1</v>
      </c>
      <c r="J9" s="524">
        <v>1</v>
      </c>
      <c r="K9" s="523">
        <v>1</v>
      </c>
      <c r="L9" s="530" t="s">
        <v>413</v>
      </c>
      <c r="N9" s="536" t="str">
        <f>H2&amp;" "&amp;H3</f>
        <v>apply -M ?</v>
      </c>
      <c r="O9" s="536" t="s">
        <v>421</v>
      </c>
      <c r="P9" s="537"/>
      <c r="Q9" s="537"/>
      <c r="R9" s="537"/>
      <c r="S9" s="537"/>
      <c r="T9" s="537"/>
      <c r="U9" s="537"/>
      <c r="V9" s="537"/>
      <c r="W9" s="537"/>
      <c r="X9" s="537"/>
      <c r="Y9" s="537"/>
    </row>
    <row r="10" spans="1:25" s="392" customFormat="1" ht="20.100000000000001" customHeight="1">
      <c r="A10" s="522" t="s">
        <v>387</v>
      </c>
      <c r="B10" s="523" t="s">
        <v>387</v>
      </c>
      <c r="C10" s="530" t="s">
        <v>387</v>
      </c>
      <c r="D10" s="523" t="s">
        <v>387</v>
      </c>
      <c r="E10" s="523" t="s">
        <v>387</v>
      </c>
      <c r="F10" s="527" t="s">
        <v>387</v>
      </c>
      <c r="G10" s="544" t="s">
        <v>387</v>
      </c>
      <c r="H10" s="524" t="s">
        <v>387</v>
      </c>
      <c r="I10" s="524" t="s">
        <v>387</v>
      </c>
      <c r="J10" s="524" t="s">
        <v>387</v>
      </c>
      <c r="K10" s="523" t="s">
        <v>387</v>
      </c>
      <c r="L10" s="530" t="s">
        <v>387</v>
      </c>
      <c r="N10" s="536" t="str">
        <f>I2&amp;" "&amp;I3</f>
        <v>apply +V ?</v>
      </c>
      <c r="O10" s="536" t="s">
        <v>419</v>
      </c>
      <c r="P10" s="537"/>
      <c r="Q10" s="537"/>
      <c r="R10" s="537"/>
      <c r="S10" s="537"/>
      <c r="T10" s="537"/>
      <c r="U10" s="537"/>
      <c r="V10" s="537"/>
      <c r="W10" s="537"/>
      <c r="X10" s="537"/>
      <c r="Y10" s="537"/>
    </row>
    <row r="11" spans="1:25" s="392" customFormat="1" ht="20.100000000000001" customHeight="1">
      <c r="A11" s="522">
        <v>2</v>
      </c>
      <c r="B11" s="523" t="s">
        <v>121</v>
      </c>
      <c r="C11" s="530">
        <v>1</v>
      </c>
      <c r="D11" s="523">
        <v>0</v>
      </c>
      <c r="E11" s="523">
        <v>13.333333333333334</v>
      </c>
      <c r="F11" s="527">
        <v>0</v>
      </c>
      <c r="G11" s="544">
        <v>1</v>
      </c>
      <c r="H11" s="524">
        <v>1</v>
      </c>
      <c r="I11" s="524">
        <v>1</v>
      </c>
      <c r="J11" s="524">
        <v>1</v>
      </c>
      <c r="K11" s="523">
        <v>4</v>
      </c>
      <c r="L11" s="530" t="s">
        <v>353</v>
      </c>
      <c r="N11" s="536" t="str">
        <f>J2&amp;" "&amp;J3</f>
        <v>apply -V ?</v>
      </c>
      <c r="O11" s="536" t="s">
        <v>418</v>
      </c>
      <c r="P11" s="537"/>
      <c r="Q11" s="537"/>
      <c r="R11" s="537"/>
      <c r="S11" s="537"/>
      <c r="T11" s="537"/>
      <c r="U11" s="537"/>
      <c r="V11" s="537"/>
      <c r="W11" s="537"/>
      <c r="X11" s="537"/>
      <c r="Y11" s="537"/>
    </row>
    <row r="12" spans="1:25" s="392" customFormat="1" ht="20.100000000000001" customHeight="1">
      <c r="A12" s="522">
        <v>2</v>
      </c>
      <c r="B12" s="523" t="s">
        <v>121</v>
      </c>
      <c r="C12" s="530">
        <v>1</v>
      </c>
      <c r="D12" s="523">
        <v>14</v>
      </c>
      <c r="E12" s="523">
        <v>53.333333333333336</v>
      </c>
      <c r="F12" s="527">
        <v>200</v>
      </c>
      <c r="G12" s="544">
        <v>1</v>
      </c>
      <c r="H12" s="524">
        <v>1</v>
      </c>
      <c r="I12" s="524">
        <v>1</v>
      </c>
      <c r="J12" s="524">
        <v>1</v>
      </c>
      <c r="K12" s="523">
        <v>4</v>
      </c>
      <c r="L12" s="530" t="s">
        <v>353</v>
      </c>
      <c r="N12" s="536" t="str">
        <f>K2&amp;" "&amp;K3</f>
        <v>TYPE No.</v>
      </c>
      <c r="O12" s="536" t="s">
        <v>422</v>
      </c>
      <c r="P12" s="537"/>
      <c r="Q12" s="537"/>
      <c r="R12" s="537"/>
      <c r="S12" s="537"/>
      <c r="T12" s="537"/>
      <c r="U12" s="537"/>
      <c r="V12" s="537"/>
      <c r="W12" s="537"/>
      <c r="X12" s="537"/>
      <c r="Y12" s="537"/>
    </row>
    <row r="13" spans="1:25" s="392" customFormat="1" ht="20.100000000000001" customHeight="1">
      <c r="A13" s="522">
        <v>2</v>
      </c>
      <c r="B13" s="523" t="s">
        <v>121</v>
      </c>
      <c r="C13" s="530">
        <v>1</v>
      </c>
      <c r="D13" s="523">
        <v>14</v>
      </c>
      <c r="E13" s="523">
        <v>53.333333333333336</v>
      </c>
      <c r="F13" s="527">
        <v>0.2</v>
      </c>
      <c r="G13" s="544">
        <v>1</v>
      </c>
      <c r="H13" s="524">
        <v>1</v>
      </c>
      <c r="I13" s="524">
        <v>1</v>
      </c>
      <c r="J13" s="524">
        <v>1</v>
      </c>
      <c r="K13" s="523">
        <v>4</v>
      </c>
      <c r="L13" s="530" t="s">
        <v>353</v>
      </c>
      <c r="N13" s="536" t="str">
        <f>L2&amp;" "&amp;L3</f>
        <v>TYPE DESC.</v>
      </c>
      <c r="O13" s="536" t="s">
        <v>436</v>
      </c>
      <c r="P13" s="537"/>
      <c r="Q13" s="537"/>
      <c r="R13" s="537"/>
      <c r="S13" s="537"/>
      <c r="T13" s="537"/>
      <c r="U13" s="537"/>
      <c r="V13" s="537"/>
      <c r="W13" s="537"/>
      <c r="X13" s="537"/>
      <c r="Y13" s="537"/>
    </row>
    <row r="14" spans="1:25" s="392" customFormat="1" ht="20.100000000000001" customHeight="1">
      <c r="A14" s="522" t="s">
        <v>387</v>
      </c>
      <c r="B14" s="523" t="s">
        <v>387</v>
      </c>
      <c r="C14" s="530" t="s">
        <v>387</v>
      </c>
      <c r="D14" s="523" t="s">
        <v>387</v>
      </c>
      <c r="E14" s="523" t="s">
        <v>387</v>
      </c>
      <c r="F14" s="527" t="s">
        <v>387</v>
      </c>
      <c r="G14" s="544" t="s">
        <v>387</v>
      </c>
      <c r="H14" s="524" t="s">
        <v>387</v>
      </c>
      <c r="I14" s="524" t="s">
        <v>387</v>
      </c>
      <c r="J14" s="524" t="s">
        <v>387</v>
      </c>
      <c r="K14" s="523" t="s">
        <v>387</v>
      </c>
      <c r="L14" s="530" t="s">
        <v>387</v>
      </c>
    </row>
    <row r="15" spans="1:25" s="392" customFormat="1" ht="20.100000000000001" customHeight="1">
      <c r="A15" s="522">
        <v>3</v>
      </c>
      <c r="B15" s="523" t="s">
        <v>147</v>
      </c>
      <c r="C15" s="530">
        <v>1</v>
      </c>
      <c r="D15" s="523">
        <v>0</v>
      </c>
      <c r="E15" s="523">
        <v>8</v>
      </c>
      <c r="F15" s="527">
        <v>0</v>
      </c>
      <c r="G15" s="544">
        <v>1</v>
      </c>
      <c r="H15" s="524">
        <v>1</v>
      </c>
      <c r="I15" s="524">
        <v>1</v>
      </c>
      <c r="J15" s="524">
        <v>1</v>
      </c>
      <c r="K15" s="523">
        <v>1</v>
      </c>
      <c r="L15" s="530" t="s">
        <v>413</v>
      </c>
    </row>
    <row r="16" spans="1:25" s="392" customFormat="1" ht="20.100000000000001" customHeight="1">
      <c r="A16" s="522">
        <v>3</v>
      </c>
      <c r="B16" s="523" t="s">
        <v>147</v>
      </c>
      <c r="C16" s="530">
        <v>1</v>
      </c>
      <c r="D16" s="523">
        <v>14</v>
      </c>
      <c r="E16" s="523">
        <v>32</v>
      </c>
      <c r="F16" s="527">
        <v>0</v>
      </c>
      <c r="G16" s="544">
        <v>1</v>
      </c>
      <c r="H16" s="524">
        <v>1</v>
      </c>
      <c r="I16" s="524">
        <v>1</v>
      </c>
      <c r="J16" s="524">
        <v>1</v>
      </c>
      <c r="K16" s="523">
        <v>1</v>
      </c>
      <c r="L16" s="530" t="s">
        <v>413</v>
      </c>
    </row>
    <row r="17" spans="1:12" s="392" customFormat="1" ht="20.100000000000001" customHeight="1">
      <c r="A17" s="522">
        <v>3</v>
      </c>
      <c r="B17" s="523" t="s">
        <v>147</v>
      </c>
      <c r="C17" s="530">
        <v>1</v>
      </c>
      <c r="D17" s="523">
        <v>14</v>
      </c>
      <c r="E17" s="523">
        <v>32</v>
      </c>
      <c r="F17" s="527">
        <v>0</v>
      </c>
      <c r="G17" s="544">
        <v>1</v>
      </c>
      <c r="H17" s="524">
        <v>1</v>
      </c>
      <c r="I17" s="524">
        <v>1</v>
      </c>
      <c r="J17" s="524">
        <v>1</v>
      </c>
      <c r="K17" s="523">
        <v>1</v>
      </c>
      <c r="L17" s="530" t="s">
        <v>413</v>
      </c>
    </row>
    <row r="18" spans="1:12" s="392" customFormat="1" ht="20.100000000000001" customHeight="1">
      <c r="A18" s="522">
        <v>3</v>
      </c>
      <c r="B18" s="523" t="s">
        <v>147</v>
      </c>
      <c r="C18" s="530" t="s">
        <v>386</v>
      </c>
      <c r="D18" s="523" t="s">
        <v>386</v>
      </c>
      <c r="E18" s="523" t="s">
        <v>386</v>
      </c>
      <c r="F18" s="527" t="s">
        <v>386</v>
      </c>
      <c r="G18" s="544" t="s">
        <v>386</v>
      </c>
      <c r="H18" s="524" t="s">
        <v>386</v>
      </c>
      <c r="I18" s="524" t="s">
        <v>386</v>
      </c>
      <c r="J18" s="524" t="s">
        <v>386</v>
      </c>
      <c r="K18" s="523" t="s">
        <v>386</v>
      </c>
      <c r="L18" s="530" t="s">
        <v>386</v>
      </c>
    </row>
    <row r="19" spans="1:12" s="392" customFormat="1" ht="20.100000000000001" customHeight="1">
      <c r="A19" s="522">
        <v>3</v>
      </c>
      <c r="B19" s="523" t="s">
        <v>147</v>
      </c>
      <c r="C19" s="530">
        <v>2</v>
      </c>
      <c r="D19" s="523">
        <v>0</v>
      </c>
      <c r="E19" s="523">
        <v>18</v>
      </c>
      <c r="F19" s="527">
        <v>0.64</v>
      </c>
      <c r="G19" s="544">
        <v>1</v>
      </c>
      <c r="H19" s="524">
        <v>1</v>
      </c>
      <c r="I19" s="524">
        <v>0</v>
      </c>
      <c r="J19" s="524">
        <v>0</v>
      </c>
      <c r="K19" s="523">
        <v>1</v>
      </c>
      <c r="L19" s="530" t="s">
        <v>413</v>
      </c>
    </row>
    <row r="20" spans="1:12" s="392" customFormat="1" ht="20.100000000000001" customHeight="1">
      <c r="A20" s="522">
        <v>3</v>
      </c>
      <c r="B20" s="523" t="s">
        <v>147</v>
      </c>
      <c r="C20" s="530">
        <v>2</v>
      </c>
      <c r="D20" s="523">
        <v>0</v>
      </c>
      <c r="E20" s="523">
        <v>0</v>
      </c>
      <c r="F20" s="527">
        <v>0</v>
      </c>
      <c r="G20" s="544">
        <v>1</v>
      </c>
      <c r="H20" s="524">
        <v>1</v>
      </c>
      <c r="I20" s="524">
        <v>0</v>
      </c>
      <c r="J20" s="524">
        <v>0</v>
      </c>
      <c r="K20" s="523">
        <v>1</v>
      </c>
      <c r="L20" s="530" t="s">
        <v>413</v>
      </c>
    </row>
    <row r="21" spans="1:12" s="392" customFormat="1" ht="20.100000000000001" customHeight="1">
      <c r="A21" s="522">
        <v>3</v>
      </c>
      <c r="B21" s="523" t="s">
        <v>147</v>
      </c>
      <c r="C21" s="530" t="s">
        <v>386</v>
      </c>
      <c r="D21" s="523" t="s">
        <v>386</v>
      </c>
      <c r="E21" s="523" t="s">
        <v>386</v>
      </c>
      <c r="F21" s="527" t="s">
        <v>386</v>
      </c>
      <c r="G21" s="544" t="s">
        <v>386</v>
      </c>
      <c r="H21" s="524" t="s">
        <v>386</v>
      </c>
      <c r="I21" s="524" t="s">
        <v>386</v>
      </c>
      <c r="J21" s="524" t="s">
        <v>386</v>
      </c>
      <c r="K21" s="523" t="s">
        <v>386</v>
      </c>
      <c r="L21" s="530" t="s">
        <v>386</v>
      </c>
    </row>
    <row r="22" spans="1:12" s="392" customFormat="1" ht="20.100000000000001" customHeight="1">
      <c r="A22" s="522">
        <v>3</v>
      </c>
      <c r="B22" s="523" t="s">
        <v>147</v>
      </c>
      <c r="C22" s="530">
        <v>3</v>
      </c>
      <c r="D22" s="523">
        <v>0</v>
      </c>
      <c r="E22" s="523">
        <v>26</v>
      </c>
      <c r="F22" s="527">
        <v>0.64</v>
      </c>
      <c r="G22" s="544">
        <v>0</v>
      </c>
      <c r="H22" s="524">
        <v>0</v>
      </c>
      <c r="I22" s="524">
        <v>1</v>
      </c>
      <c r="J22" s="524">
        <v>1</v>
      </c>
      <c r="K22" s="523">
        <v>1</v>
      </c>
      <c r="L22" s="530" t="s">
        <v>413</v>
      </c>
    </row>
    <row r="23" spans="1:12" s="392" customFormat="1" ht="20.100000000000001" customHeight="1">
      <c r="A23" s="522" t="s">
        <v>387</v>
      </c>
      <c r="B23" s="523" t="s">
        <v>387</v>
      </c>
      <c r="C23" s="530" t="s">
        <v>387</v>
      </c>
      <c r="D23" s="523" t="s">
        <v>387</v>
      </c>
      <c r="E23" s="523" t="s">
        <v>387</v>
      </c>
      <c r="F23" s="527" t="s">
        <v>387</v>
      </c>
      <c r="G23" s="544" t="s">
        <v>387</v>
      </c>
      <c r="H23" s="524" t="s">
        <v>387</v>
      </c>
      <c r="I23" s="524" t="s">
        <v>387</v>
      </c>
      <c r="J23" s="524" t="s">
        <v>387</v>
      </c>
      <c r="K23" s="523" t="s">
        <v>387</v>
      </c>
      <c r="L23" s="530" t="s">
        <v>387</v>
      </c>
    </row>
    <row r="24" spans="1:12" s="392" customFormat="1" ht="20.100000000000001" customHeight="1">
      <c r="A24" s="522">
        <v>4</v>
      </c>
      <c r="B24" s="523" t="s">
        <v>388</v>
      </c>
      <c r="C24" s="530">
        <v>1</v>
      </c>
      <c r="D24" s="523">
        <v>0</v>
      </c>
      <c r="E24" s="523">
        <v>8</v>
      </c>
      <c r="F24" s="527">
        <v>0</v>
      </c>
      <c r="G24" s="544">
        <v>1</v>
      </c>
      <c r="H24" s="524">
        <v>1</v>
      </c>
      <c r="I24" s="524">
        <v>1</v>
      </c>
      <c r="J24" s="524">
        <v>1</v>
      </c>
      <c r="K24" s="523">
        <v>4</v>
      </c>
      <c r="L24" s="530" t="s">
        <v>353</v>
      </c>
    </row>
    <row r="25" spans="1:12" s="392" customFormat="1" ht="20.100000000000001" customHeight="1">
      <c r="A25" s="522">
        <v>4</v>
      </c>
      <c r="B25" s="523" t="s">
        <v>388</v>
      </c>
      <c r="C25" s="530">
        <v>1</v>
      </c>
      <c r="D25" s="523">
        <v>14</v>
      </c>
      <c r="E25" s="523">
        <v>32</v>
      </c>
      <c r="F25" s="527">
        <v>0</v>
      </c>
      <c r="G25" s="544">
        <v>1</v>
      </c>
      <c r="H25" s="524">
        <v>1</v>
      </c>
      <c r="I25" s="524">
        <v>1</v>
      </c>
      <c r="J25" s="524">
        <v>1</v>
      </c>
      <c r="K25" s="523">
        <v>4</v>
      </c>
      <c r="L25" s="530" t="s">
        <v>353</v>
      </c>
    </row>
    <row r="26" spans="1:12" s="392" customFormat="1" ht="20.100000000000001" customHeight="1">
      <c r="A26" s="522">
        <v>4</v>
      </c>
      <c r="B26" s="523" t="s">
        <v>388</v>
      </c>
      <c r="C26" s="530">
        <v>1</v>
      </c>
      <c r="D26" s="523">
        <v>14</v>
      </c>
      <c r="E26" s="523">
        <v>32</v>
      </c>
      <c r="F26" s="527">
        <v>0</v>
      </c>
      <c r="G26" s="544">
        <v>1</v>
      </c>
      <c r="H26" s="524">
        <v>1</v>
      </c>
      <c r="I26" s="524">
        <v>1</v>
      </c>
      <c r="J26" s="524">
        <v>1</v>
      </c>
      <c r="K26" s="523">
        <v>4</v>
      </c>
      <c r="L26" s="530" t="s">
        <v>353</v>
      </c>
    </row>
    <row r="27" spans="1:12" s="392" customFormat="1" ht="20.100000000000001" customHeight="1">
      <c r="A27" s="522" t="s">
        <v>387</v>
      </c>
      <c r="B27" s="523" t="s">
        <v>387</v>
      </c>
      <c r="C27" s="530" t="s">
        <v>387</v>
      </c>
      <c r="D27" s="523" t="s">
        <v>387</v>
      </c>
      <c r="E27" s="523" t="s">
        <v>387</v>
      </c>
      <c r="F27" s="527" t="s">
        <v>387</v>
      </c>
      <c r="G27" s="544" t="s">
        <v>387</v>
      </c>
      <c r="H27" s="524" t="s">
        <v>387</v>
      </c>
      <c r="I27" s="524" t="s">
        <v>387</v>
      </c>
      <c r="J27" s="524" t="s">
        <v>387</v>
      </c>
      <c r="K27" s="523" t="s">
        <v>387</v>
      </c>
      <c r="L27" s="530" t="s">
        <v>387</v>
      </c>
    </row>
    <row r="28" spans="1:12" s="392" customFormat="1" ht="20.100000000000001" customHeight="1">
      <c r="A28" s="522">
        <v>5</v>
      </c>
      <c r="B28" s="523" t="s">
        <v>1</v>
      </c>
      <c r="C28" s="530">
        <v>1</v>
      </c>
      <c r="D28" s="523">
        <v>0</v>
      </c>
      <c r="E28" s="523">
        <v>12</v>
      </c>
      <c r="F28" s="527">
        <v>0</v>
      </c>
      <c r="G28" s="544">
        <v>1</v>
      </c>
      <c r="H28" s="524">
        <v>1</v>
      </c>
      <c r="I28" s="524">
        <v>1</v>
      </c>
      <c r="J28" s="524">
        <v>1</v>
      </c>
      <c r="K28" s="523">
        <v>2</v>
      </c>
      <c r="L28" s="530" t="s">
        <v>414</v>
      </c>
    </row>
    <row r="29" spans="1:12" s="392" customFormat="1" ht="20.100000000000001" customHeight="1">
      <c r="A29" s="522">
        <v>5</v>
      </c>
      <c r="B29" s="523" t="s">
        <v>1</v>
      </c>
      <c r="C29" s="530">
        <v>1</v>
      </c>
      <c r="D29" s="523">
        <v>13</v>
      </c>
      <c r="E29" s="523">
        <v>22</v>
      </c>
      <c r="F29" s="527">
        <v>0</v>
      </c>
      <c r="G29" s="544">
        <v>1</v>
      </c>
      <c r="H29" s="524">
        <v>1</v>
      </c>
      <c r="I29" s="524">
        <v>1</v>
      </c>
      <c r="J29" s="524">
        <v>1</v>
      </c>
      <c r="K29" s="523">
        <v>2</v>
      </c>
      <c r="L29" s="530" t="s">
        <v>414</v>
      </c>
    </row>
    <row r="30" spans="1:12" s="392" customFormat="1" ht="20.100000000000001" customHeight="1">
      <c r="A30" s="522" t="s">
        <v>387</v>
      </c>
      <c r="B30" s="523" t="s">
        <v>387</v>
      </c>
      <c r="C30" s="530" t="s">
        <v>387</v>
      </c>
      <c r="D30" s="523" t="s">
        <v>387</v>
      </c>
      <c r="E30" s="523" t="s">
        <v>387</v>
      </c>
      <c r="F30" s="527" t="s">
        <v>387</v>
      </c>
      <c r="G30" s="544" t="s">
        <v>387</v>
      </c>
      <c r="H30" s="524" t="s">
        <v>387</v>
      </c>
      <c r="I30" s="524" t="s">
        <v>387</v>
      </c>
      <c r="J30" s="524" t="s">
        <v>387</v>
      </c>
      <c r="K30" s="523" t="s">
        <v>387</v>
      </c>
      <c r="L30" s="530" t="s">
        <v>387</v>
      </c>
    </row>
    <row r="31" spans="1:12" s="392" customFormat="1" ht="20.100000000000001" customHeight="1">
      <c r="A31" s="522">
        <v>6</v>
      </c>
      <c r="B31" s="523" t="s">
        <v>2</v>
      </c>
      <c r="C31" s="530">
        <v>1</v>
      </c>
      <c r="D31" s="523">
        <v>0</v>
      </c>
      <c r="E31" s="523">
        <v>22</v>
      </c>
      <c r="F31" s="527">
        <v>0</v>
      </c>
      <c r="G31" s="544">
        <v>1</v>
      </c>
      <c r="H31" s="524">
        <v>1</v>
      </c>
      <c r="I31" s="524">
        <v>1</v>
      </c>
      <c r="J31" s="524">
        <v>1</v>
      </c>
      <c r="K31" s="523">
        <v>2</v>
      </c>
      <c r="L31" s="530" t="s">
        <v>414</v>
      </c>
    </row>
    <row r="32" spans="1:12" s="392" customFormat="1" ht="20.100000000000001" customHeight="1">
      <c r="A32" s="522">
        <v>6</v>
      </c>
      <c r="B32" s="523" t="s">
        <v>2</v>
      </c>
      <c r="C32" s="530">
        <v>1</v>
      </c>
      <c r="D32" s="523">
        <v>11</v>
      </c>
      <c r="E32" s="523">
        <v>22</v>
      </c>
      <c r="F32" s="527">
        <v>0</v>
      </c>
      <c r="G32" s="544">
        <v>1</v>
      </c>
      <c r="H32" s="524">
        <v>1</v>
      </c>
      <c r="I32" s="524">
        <v>1</v>
      </c>
      <c r="J32" s="524">
        <v>1</v>
      </c>
      <c r="K32" s="523">
        <v>2</v>
      </c>
      <c r="L32" s="530" t="s">
        <v>414</v>
      </c>
    </row>
    <row r="33" spans="1:12" s="392" customFormat="1" ht="20.100000000000001" customHeight="1">
      <c r="A33" s="522">
        <v>6</v>
      </c>
      <c r="B33" s="523" t="s">
        <v>2</v>
      </c>
      <c r="C33" s="530">
        <v>1</v>
      </c>
      <c r="D33" s="523">
        <v>4.1669999999999998</v>
      </c>
      <c r="E33" s="523">
        <v>22</v>
      </c>
      <c r="F33" s="527">
        <v>0</v>
      </c>
      <c r="G33" s="544">
        <v>1</v>
      </c>
      <c r="H33" s="524">
        <v>1</v>
      </c>
      <c r="I33" s="524">
        <v>1</v>
      </c>
      <c r="J33" s="524">
        <v>1</v>
      </c>
      <c r="K33" s="523">
        <v>2</v>
      </c>
      <c r="L33" s="530" t="s">
        <v>414</v>
      </c>
    </row>
    <row r="34" spans="1:12" s="392" customFormat="1" ht="20.100000000000001" customHeight="1">
      <c r="A34" s="522" t="s">
        <v>387</v>
      </c>
      <c r="B34" s="523" t="s">
        <v>387</v>
      </c>
      <c r="C34" s="530" t="s">
        <v>387</v>
      </c>
      <c r="D34" s="523" t="s">
        <v>387</v>
      </c>
      <c r="E34" s="523" t="s">
        <v>387</v>
      </c>
      <c r="F34" s="527" t="s">
        <v>387</v>
      </c>
      <c r="G34" s="544" t="s">
        <v>387</v>
      </c>
      <c r="H34" s="524" t="s">
        <v>387</v>
      </c>
      <c r="I34" s="524" t="s">
        <v>387</v>
      </c>
      <c r="J34" s="524" t="s">
        <v>387</v>
      </c>
      <c r="K34" s="523" t="s">
        <v>387</v>
      </c>
      <c r="L34" s="530" t="s">
        <v>387</v>
      </c>
    </row>
    <row r="35" spans="1:12" s="392" customFormat="1" ht="20.100000000000001" customHeight="1">
      <c r="A35" s="522">
        <v>7</v>
      </c>
      <c r="B35" s="523" t="s">
        <v>3</v>
      </c>
      <c r="C35" s="530">
        <v>1</v>
      </c>
      <c r="D35" s="523">
        <v>0</v>
      </c>
      <c r="E35" s="523">
        <v>13.9</v>
      </c>
      <c r="F35" s="527">
        <v>0</v>
      </c>
      <c r="G35" s="544">
        <v>1</v>
      </c>
      <c r="H35" s="524">
        <v>1</v>
      </c>
      <c r="I35" s="524">
        <v>1</v>
      </c>
      <c r="J35" s="524">
        <v>1</v>
      </c>
      <c r="K35" s="523">
        <v>2</v>
      </c>
      <c r="L35" s="530" t="s">
        <v>414</v>
      </c>
    </row>
    <row r="36" spans="1:12" s="392" customFormat="1" ht="20.100000000000001" customHeight="1">
      <c r="A36" s="522">
        <v>7</v>
      </c>
      <c r="B36" s="523" t="s">
        <v>3</v>
      </c>
      <c r="C36" s="530">
        <v>1</v>
      </c>
      <c r="D36" s="523">
        <v>9.1669999999999998</v>
      </c>
      <c r="E36" s="523">
        <v>18.7</v>
      </c>
      <c r="F36" s="527">
        <v>0</v>
      </c>
      <c r="G36" s="544">
        <v>1</v>
      </c>
      <c r="H36" s="524">
        <v>1</v>
      </c>
      <c r="I36" s="524">
        <v>1</v>
      </c>
      <c r="J36" s="524">
        <v>1</v>
      </c>
      <c r="K36" s="523">
        <v>2</v>
      </c>
      <c r="L36" s="530" t="s">
        <v>414</v>
      </c>
    </row>
    <row r="37" spans="1:12" s="392" customFormat="1" ht="20.100000000000001" customHeight="1">
      <c r="A37" s="522">
        <v>7</v>
      </c>
      <c r="B37" s="523" t="s">
        <v>3</v>
      </c>
      <c r="C37" s="530">
        <v>1</v>
      </c>
      <c r="D37" s="523">
        <v>4.1669999999999998</v>
      </c>
      <c r="E37" s="523">
        <v>18.7</v>
      </c>
      <c r="F37" s="527">
        <v>0</v>
      </c>
      <c r="G37" s="544">
        <v>1</v>
      </c>
      <c r="H37" s="524">
        <v>1</v>
      </c>
      <c r="I37" s="524">
        <v>1</v>
      </c>
      <c r="J37" s="524">
        <v>1</v>
      </c>
      <c r="K37" s="523">
        <v>2</v>
      </c>
      <c r="L37" s="530" t="s">
        <v>414</v>
      </c>
    </row>
    <row r="38" spans="1:12" s="392" customFormat="1" ht="20.100000000000001" customHeight="1">
      <c r="A38" s="522">
        <v>7</v>
      </c>
      <c r="B38" s="523" t="s">
        <v>3</v>
      </c>
      <c r="C38" s="530">
        <v>1</v>
      </c>
      <c r="D38" s="523">
        <v>4.1669999999999998</v>
      </c>
      <c r="E38" s="523">
        <v>18.7</v>
      </c>
      <c r="F38" s="527">
        <v>0</v>
      </c>
      <c r="G38" s="544">
        <v>1</v>
      </c>
      <c r="H38" s="524">
        <v>1</v>
      </c>
      <c r="I38" s="524">
        <v>1</v>
      </c>
      <c r="J38" s="524">
        <v>1</v>
      </c>
      <c r="K38" s="523">
        <v>2</v>
      </c>
      <c r="L38" s="530" t="s">
        <v>414</v>
      </c>
    </row>
    <row r="39" spans="1:12" s="392" customFormat="1" ht="20.100000000000001" customHeight="1">
      <c r="A39" s="522" t="s">
        <v>387</v>
      </c>
      <c r="B39" s="523" t="s">
        <v>387</v>
      </c>
      <c r="C39" s="530" t="s">
        <v>387</v>
      </c>
      <c r="D39" s="523" t="s">
        <v>387</v>
      </c>
      <c r="E39" s="523" t="s">
        <v>387</v>
      </c>
      <c r="F39" s="527" t="s">
        <v>387</v>
      </c>
      <c r="G39" s="544" t="s">
        <v>387</v>
      </c>
      <c r="H39" s="524" t="s">
        <v>387</v>
      </c>
      <c r="I39" s="524" t="s">
        <v>387</v>
      </c>
      <c r="J39" s="524" t="s">
        <v>387</v>
      </c>
      <c r="K39" s="523" t="s">
        <v>387</v>
      </c>
      <c r="L39" s="530" t="s">
        <v>387</v>
      </c>
    </row>
    <row r="40" spans="1:12" s="392" customFormat="1" ht="20.100000000000001" customHeight="1">
      <c r="A40" s="522">
        <v>8</v>
      </c>
      <c r="B40" s="523" t="s">
        <v>4</v>
      </c>
      <c r="C40" s="530">
        <v>1</v>
      </c>
      <c r="D40" s="523">
        <v>0</v>
      </c>
      <c r="E40" s="523">
        <v>12</v>
      </c>
      <c r="F40" s="527">
        <v>0</v>
      </c>
      <c r="G40" s="544">
        <v>1</v>
      </c>
      <c r="H40" s="524">
        <v>1</v>
      </c>
      <c r="I40" s="524">
        <v>1</v>
      </c>
      <c r="J40" s="524">
        <v>1</v>
      </c>
      <c r="K40" s="523">
        <v>2</v>
      </c>
      <c r="L40" s="530" t="s">
        <v>414</v>
      </c>
    </row>
    <row r="41" spans="1:12" s="392" customFormat="1" ht="20.100000000000001" customHeight="1">
      <c r="A41" s="522">
        <v>8</v>
      </c>
      <c r="B41" s="523" t="s">
        <v>4</v>
      </c>
      <c r="C41" s="530">
        <v>1</v>
      </c>
      <c r="D41" s="523">
        <v>10</v>
      </c>
      <c r="E41" s="523">
        <v>22</v>
      </c>
      <c r="F41" s="527">
        <v>0</v>
      </c>
      <c r="G41" s="544">
        <v>1</v>
      </c>
      <c r="H41" s="524">
        <v>1</v>
      </c>
      <c r="I41" s="524">
        <v>1</v>
      </c>
      <c r="J41" s="524">
        <v>1</v>
      </c>
      <c r="K41" s="523">
        <v>2</v>
      </c>
      <c r="L41" s="530" t="s">
        <v>414</v>
      </c>
    </row>
    <row r="42" spans="1:12" s="392" customFormat="1" ht="20.100000000000001" customHeight="1">
      <c r="A42" s="522">
        <v>8</v>
      </c>
      <c r="B42" s="523" t="s">
        <v>4</v>
      </c>
      <c r="C42" s="530">
        <v>1</v>
      </c>
      <c r="D42" s="523">
        <v>20</v>
      </c>
      <c r="E42" s="523">
        <v>22</v>
      </c>
      <c r="F42" s="527">
        <v>0</v>
      </c>
      <c r="G42" s="544">
        <v>1</v>
      </c>
      <c r="H42" s="524">
        <v>1</v>
      </c>
      <c r="I42" s="524">
        <v>1</v>
      </c>
      <c r="J42" s="524">
        <v>1</v>
      </c>
      <c r="K42" s="523">
        <v>2</v>
      </c>
      <c r="L42" s="530" t="s">
        <v>414</v>
      </c>
    </row>
    <row r="43" spans="1:12" s="392" customFormat="1" ht="20.100000000000001" customHeight="1">
      <c r="A43" s="522" t="s">
        <v>387</v>
      </c>
      <c r="B43" s="523" t="s">
        <v>387</v>
      </c>
      <c r="C43" s="530" t="s">
        <v>387</v>
      </c>
      <c r="D43" s="523" t="s">
        <v>387</v>
      </c>
      <c r="E43" s="523" t="s">
        <v>387</v>
      </c>
      <c r="F43" s="527" t="s">
        <v>387</v>
      </c>
      <c r="G43" s="544" t="s">
        <v>387</v>
      </c>
      <c r="H43" s="524" t="s">
        <v>387</v>
      </c>
      <c r="I43" s="524" t="s">
        <v>387</v>
      </c>
      <c r="J43" s="524" t="s">
        <v>387</v>
      </c>
      <c r="K43" s="523" t="s">
        <v>387</v>
      </c>
      <c r="L43" s="530" t="s">
        <v>387</v>
      </c>
    </row>
    <row r="44" spans="1:12" s="392" customFormat="1" ht="20.100000000000001" customHeight="1">
      <c r="A44" s="522">
        <v>9</v>
      </c>
      <c r="B44" s="523" t="s">
        <v>5</v>
      </c>
      <c r="C44" s="530">
        <v>1</v>
      </c>
      <c r="D44" s="523">
        <v>0</v>
      </c>
      <c r="E44" s="523">
        <v>7.3</v>
      </c>
      <c r="F44" s="527">
        <v>0</v>
      </c>
      <c r="G44" s="544">
        <v>1</v>
      </c>
      <c r="H44" s="524">
        <v>1</v>
      </c>
      <c r="I44" s="524">
        <v>1</v>
      </c>
      <c r="J44" s="524">
        <v>1</v>
      </c>
      <c r="K44" s="523">
        <v>2</v>
      </c>
      <c r="L44" s="530" t="s">
        <v>414</v>
      </c>
    </row>
    <row r="45" spans="1:12" s="392" customFormat="1" ht="20.100000000000001" customHeight="1">
      <c r="A45" s="522">
        <v>9</v>
      </c>
      <c r="B45" s="523" t="s">
        <v>5</v>
      </c>
      <c r="C45" s="530">
        <v>1</v>
      </c>
      <c r="D45" s="523">
        <v>10</v>
      </c>
      <c r="E45" s="523">
        <v>22</v>
      </c>
      <c r="F45" s="527">
        <v>0</v>
      </c>
      <c r="G45" s="544">
        <v>1</v>
      </c>
      <c r="H45" s="524">
        <v>1</v>
      </c>
      <c r="I45" s="524">
        <v>1</v>
      </c>
      <c r="J45" s="524">
        <v>1</v>
      </c>
      <c r="K45" s="523">
        <v>2</v>
      </c>
      <c r="L45" s="530" t="s">
        <v>414</v>
      </c>
    </row>
    <row r="46" spans="1:12" s="392" customFormat="1" ht="20.100000000000001" customHeight="1">
      <c r="A46" s="522">
        <v>9</v>
      </c>
      <c r="B46" s="523" t="s">
        <v>5</v>
      </c>
      <c r="C46" s="530">
        <v>1</v>
      </c>
      <c r="D46" s="523">
        <v>21.832999999999998</v>
      </c>
      <c r="E46" s="523">
        <v>22</v>
      </c>
      <c r="F46" s="527">
        <v>0</v>
      </c>
      <c r="G46" s="544">
        <v>1</v>
      </c>
      <c r="H46" s="524">
        <v>1</v>
      </c>
      <c r="I46" s="524">
        <v>1</v>
      </c>
      <c r="J46" s="524">
        <v>1</v>
      </c>
      <c r="K46" s="523">
        <v>2</v>
      </c>
      <c r="L46" s="530" t="s">
        <v>414</v>
      </c>
    </row>
    <row r="47" spans="1:12" s="392" customFormat="1" ht="20.100000000000001" customHeight="1">
      <c r="A47" s="522">
        <v>9</v>
      </c>
      <c r="B47" s="523" t="s">
        <v>5</v>
      </c>
      <c r="C47" s="530">
        <v>1</v>
      </c>
      <c r="D47" s="523">
        <v>4.1669999999999998</v>
      </c>
      <c r="E47" s="523">
        <v>22</v>
      </c>
      <c r="F47" s="527">
        <v>0</v>
      </c>
      <c r="G47" s="544">
        <v>1</v>
      </c>
      <c r="H47" s="524">
        <v>1</v>
      </c>
      <c r="I47" s="524">
        <v>1</v>
      </c>
      <c r="J47" s="524">
        <v>1</v>
      </c>
      <c r="K47" s="523">
        <v>2</v>
      </c>
      <c r="L47" s="530" t="s">
        <v>414</v>
      </c>
    </row>
    <row r="48" spans="1:12" s="392" customFormat="1" ht="20.100000000000001" customHeight="1">
      <c r="A48" s="522" t="s">
        <v>387</v>
      </c>
      <c r="B48" s="523" t="s">
        <v>387</v>
      </c>
      <c r="C48" s="530" t="s">
        <v>387</v>
      </c>
      <c r="D48" s="523" t="s">
        <v>387</v>
      </c>
      <c r="E48" s="523" t="s">
        <v>387</v>
      </c>
      <c r="F48" s="527" t="s">
        <v>387</v>
      </c>
      <c r="G48" s="544" t="s">
        <v>387</v>
      </c>
      <c r="H48" s="524" t="s">
        <v>387</v>
      </c>
      <c r="I48" s="524" t="s">
        <v>387</v>
      </c>
      <c r="J48" s="524" t="s">
        <v>387</v>
      </c>
      <c r="K48" s="523" t="s">
        <v>387</v>
      </c>
      <c r="L48" s="530" t="s">
        <v>387</v>
      </c>
    </row>
    <row r="49" spans="1:12" s="392" customFormat="1" ht="20.100000000000001" customHeight="1">
      <c r="A49" s="522">
        <v>10</v>
      </c>
      <c r="B49" s="523" t="s">
        <v>6</v>
      </c>
      <c r="C49" s="530">
        <v>1</v>
      </c>
      <c r="D49" s="523">
        <v>0</v>
      </c>
      <c r="E49" s="523">
        <v>10</v>
      </c>
      <c r="F49" s="527">
        <v>0</v>
      </c>
      <c r="G49" s="544">
        <v>1</v>
      </c>
      <c r="H49" s="524">
        <v>1</v>
      </c>
      <c r="I49" s="524">
        <v>1</v>
      </c>
      <c r="J49" s="524">
        <v>1</v>
      </c>
      <c r="K49" s="523">
        <v>2</v>
      </c>
      <c r="L49" s="530" t="s">
        <v>414</v>
      </c>
    </row>
    <row r="50" spans="1:12" s="392" customFormat="1" ht="20.100000000000001" customHeight="1">
      <c r="A50" s="522">
        <v>10</v>
      </c>
      <c r="B50" s="523" t="s">
        <v>6</v>
      </c>
      <c r="C50" s="530">
        <v>1</v>
      </c>
      <c r="D50" s="523">
        <v>10</v>
      </c>
      <c r="E50" s="523">
        <v>20</v>
      </c>
      <c r="F50" s="527">
        <v>0</v>
      </c>
      <c r="G50" s="544">
        <v>1</v>
      </c>
      <c r="H50" s="524">
        <v>1</v>
      </c>
      <c r="I50" s="524">
        <v>1</v>
      </c>
      <c r="J50" s="524">
        <v>1</v>
      </c>
      <c r="K50" s="523">
        <v>2</v>
      </c>
      <c r="L50" s="530" t="s">
        <v>414</v>
      </c>
    </row>
    <row r="51" spans="1:12" s="392" customFormat="1" ht="20.100000000000001" customHeight="1">
      <c r="A51" s="522">
        <v>10</v>
      </c>
      <c r="B51" s="523" t="s">
        <v>6</v>
      </c>
      <c r="C51" s="530">
        <v>1</v>
      </c>
      <c r="D51" s="527">
        <v>4.1669999999999998</v>
      </c>
      <c r="E51" s="523">
        <v>20</v>
      </c>
      <c r="F51" s="527">
        <v>0</v>
      </c>
      <c r="G51" s="544">
        <v>1</v>
      </c>
      <c r="H51" s="524">
        <v>1</v>
      </c>
      <c r="I51" s="524">
        <v>1</v>
      </c>
      <c r="J51" s="524">
        <v>1</v>
      </c>
      <c r="K51" s="523">
        <v>2</v>
      </c>
      <c r="L51" s="530" t="s">
        <v>414</v>
      </c>
    </row>
    <row r="52" spans="1:12" s="392" customFormat="1" ht="20.100000000000001" customHeight="1">
      <c r="A52" s="522">
        <v>10</v>
      </c>
      <c r="B52" s="523" t="s">
        <v>6</v>
      </c>
      <c r="C52" s="530">
        <v>1</v>
      </c>
      <c r="D52" s="527">
        <v>17.667000000000002</v>
      </c>
      <c r="E52" s="523">
        <v>15</v>
      </c>
      <c r="F52" s="527">
        <v>0</v>
      </c>
      <c r="G52" s="544">
        <v>1</v>
      </c>
      <c r="H52" s="524">
        <v>1</v>
      </c>
      <c r="I52" s="524">
        <v>1</v>
      </c>
      <c r="J52" s="524">
        <v>1</v>
      </c>
      <c r="K52" s="523">
        <v>2</v>
      </c>
      <c r="L52" s="530" t="s">
        <v>414</v>
      </c>
    </row>
    <row r="53" spans="1:12" s="392" customFormat="1" ht="20.100000000000001" customHeight="1">
      <c r="A53" s="522">
        <v>10</v>
      </c>
      <c r="B53" s="523" t="s">
        <v>6</v>
      </c>
      <c r="C53" s="530">
        <v>1</v>
      </c>
      <c r="D53" s="527">
        <v>4.1669999999999998</v>
      </c>
      <c r="E53" s="523">
        <v>15</v>
      </c>
      <c r="F53" s="527">
        <v>0</v>
      </c>
      <c r="G53" s="544">
        <v>1</v>
      </c>
      <c r="H53" s="524">
        <v>1</v>
      </c>
      <c r="I53" s="524">
        <v>1</v>
      </c>
      <c r="J53" s="524">
        <v>1</v>
      </c>
      <c r="K53" s="523">
        <v>2</v>
      </c>
      <c r="L53" s="530" t="s">
        <v>414</v>
      </c>
    </row>
    <row r="54" spans="1:12" s="392" customFormat="1" ht="20.100000000000001" customHeight="1">
      <c r="A54" s="522" t="s">
        <v>387</v>
      </c>
      <c r="B54" s="523" t="s">
        <v>387</v>
      </c>
      <c r="C54" s="530" t="s">
        <v>387</v>
      </c>
      <c r="D54" s="523" t="s">
        <v>387</v>
      </c>
      <c r="E54" s="523" t="s">
        <v>387</v>
      </c>
      <c r="F54" s="527" t="s">
        <v>387</v>
      </c>
      <c r="G54" s="544" t="s">
        <v>387</v>
      </c>
      <c r="H54" s="524" t="s">
        <v>387</v>
      </c>
      <c r="I54" s="524" t="s">
        <v>387</v>
      </c>
      <c r="J54" s="524" t="s">
        <v>387</v>
      </c>
      <c r="K54" s="523" t="s">
        <v>387</v>
      </c>
      <c r="L54" s="530" t="s">
        <v>387</v>
      </c>
    </row>
    <row r="55" spans="1:12" s="392" customFormat="1" ht="20.100000000000001" customHeight="1">
      <c r="A55" s="522">
        <v>11</v>
      </c>
      <c r="B55" s="523" t="s">
        <v>7</v>
      </c>
      <c r="C55" s="530">
        <v>1</v>
      </c>
      <c r="D55" s="523">
        <v>0</v>
      </c>
      <c r="E55" s="523">
        <v>8</v>
      </c>
      <c r="F55" s="527">
        <v>0</v>
      </c>
      <c r="G55" s="544">
        <v>1</v>
      </c>
      <c r="H55" s="524">
        <v>1</v>
      </c>
      <c r="I55" s="524">
        <v>1</v>
      </c>
      <c r="J55" s="524">
        <v>1</v>
      </c>
      <c r="K55" s="523">
        <v>2</v>
      </c>
      <c r="L55" s="530" t="s">
        <v>414</v>
      </c>
    </row>
    <row r="56" spans="1:12" s="392" customFormat="1" ht="20.100000000000001" customHeight="1">
      <c r="A56" s="522">
        <v>11</v>
      </c>
      <c r="B56" s="523" t="s">
        <v>7</v>
      </c>
      <c r="C56" s="530">
        <v>1</v>
      </c>
      <c r="D56" s="523">
        <v>27</v>
      </c>
      <c r="E56" s="523">
        <v>18</v>
      </c>
      <c r="F56" s="527">
        <v>0</v>
      </c>
      <c r="G56" s="544">
        <v>1</v>
      </c>
      <c r="H56" s="524">
        <v>1</v>
      </c>
      <c r="I56" s="524">
        <v>1</v>
      </c>
      <c r="J56" s="524">
        <v>1</v>
      </c>
      <c r="K56" s="523">
        <v>2</v>
      </c>
      <c r="L56" s="530" t="s">
        <v>414</v>
      </c>
    </row>
    <row r="57" spans="1:12" s="392" customFormat="1" ht="20.100000000000001" customHeight="1">
      <c r="A57" s="522">
        <v>11</v>
      </c>
      <c r="B57" s="523" t="s">
        <v>7</v>
      </c>
      <c r="C57" s="530">
        <v>1</v>
      </c>
      <c r="D57" s="523">
        <v>4</v>
      </c>
      <c r="E57" s="523">
        <v>18</v>
      </c>
      <c r="F57" s="527">
        <v>0</v>
      </c>
      <c r="G57" s="544">
        <v>1</v>
      </c>
      <c r="H57" s="524">
        <v>1</v>
      </c>
      <c r="I57" s="524">
        <v>1</v>
      </c>
      <c r="J57" s="524">
        <v>1</v>
      </c>
      <c r="K57" s="523">
        <v>2</v>
      </c>
      <c r="L57" s="530" t="s">
        <v>414</v>
      </c>
    </row>
    <row r="58" spans="1:12" s="392" customFormat="1" ht="20.100000000000001" customHeight="1">
      <c r="A58" s="522">
        <v>11</v>
      </c>
      <c r="B58" s="523" t="s">
        <v>7</v>
      </c>
      <c r="C58" s="530">
        <v>1</v>
      </c>
      <c r="D58" s="523">
        <v>12</v>
      </c>
      <c r="E58" s="523">
        <v>18</v>
      </c>
      <c r="F58" s="527">
        <v>0</v>
      </c>
      <c r="G58" s="544">
        <v>1</v>
      </c>
      <c r="H58" s="524">
        <v>1</v>
      </c>
      <c r="I58" s="524">
        <v>1</v>
      </c>
      <c r="J58" s="524">
        <v>1</v>
      </c>
      <c r="K58" s="523">
        <v>2</v>
      </c>
      <c r="L58" s="530" t="s">
        <v>414</v>
      </c>
    </row>
    <row r="59" spans="1:12" s="392" customFormat="1" ht="20.100000000000001" customHeight="1">
      <c r="A59" s="522">
        <v>11</v>
      </c>
      <c r="B59" s="523" t="s">
        <v>7</v>
      </c>
      <c r="C59" s="530">
        <v>1</v>
      </c>
      <c r="D59" s="523">
        <v>24</v>
      </c>
      <c r="E59" s="523">
        <v>18</v>
      </c>
      <c r="F59" s="527">
        <v>0</v>
      </c>
      <c r="G59" s="544">
        <v>1</v>
      </c>
      <c r="H59" s="524">
        <v>1</v>
      </c>
      <c r="I59" s="524">
        <v>1</v>
      </c>
      <c r="J59" s="524">
        <v>1</v>
      </c>
      <c r="K59" s="523">
        <v>2</v>
      </c>
      <c r="L59" s="530" t="s">
        <v>414</v>
      </c>
    </row>
    <row r="60" spans="1:12" s="392" customFormat="1" ht="20.100000000000001" customHeight="1">
      <c r="A60" s="522" t="s">
        <v>387</v>
      </c>
      <c r="B60" s="523" t="s">
        <v>387</v>
      </c>
      <c r="C60" s="530" t="s">
        <v>387</v>
      </c>
      <c r="D60" s="523" t="s">
        <v>387</v>
      </c>
      <c r="E60" s="523" t="s">
        <v>387</v>
      </c>
      <c r="F60" s="527" t="s">
        <v>387</v>
      </c>
      <c r="G60" s="544" t="s">
        <v>387</v>
      </c>
      <c r="H60" s="524" t="s">
        <v>387</v>
      </c>
      <c r="I60" s="524" t="s">
        <v>387</v>
      </c>
      <c r="J60" s="524" t="s">
        <v>387</v>
      </c>
      <c r="K60" s="523" t="s">
        <v>387</v>
      </c>
      <c r="L60" s="530" t="s">
        <v>387</v>
      </c>
    </row>
    <row r="61" spans="1:12" s="392" customFormat="1" ht="20.100000000000001" customHeight="1">
      <c r="A61" s="522">
        <v>12</v>
      </c>
      <c r="B61" s="523" t="s">
        <v>389</v>
      </c>
      <c r="C61" s="530">
        <v>1</v>
      </c>
      <c r="D61" s="523">
        <v>0</v>
      </c>
      <c r="E61" s="523">
        <v>27.5</v>
      </c>
      <c r="F61" s="527">
        <v>0</v>
      </c>
      <c r="G61" s="544">
        <v>1</v>
      </c>
      <c r="H61" s="524">
        <v>1</v>
      </c>
      <c r="I61" s="524">
        <v>1</v>
      </c>
      <c r="J61" s="524">
        <v>1</v>
      </c>
      <c r="K61" s="523">
        <v>3</v>
      </c>
      <c r="L61" s="530" t="s">
        <v>396</v>
      </c>
    </row>
    <row r="62" spans="1:12" s="392" customFormat="1" ht="20.100000000000001" customHeight="1">
      <c r="A62" s="522">
        <v>12</v>
      </c>
      <c r="B62" s="523" t="s">
        <v>389</v>
      </c>
      <c r="C62" s="530">
        <v>1</v>
      </c>
      <c r="D62" s="523">
        <v>4.5</v>
      </c>
      <c r="E62" s="523">
        <v>27.5</v>
      </c>
      <c r="F62" s="527">
        <v>0</v>
      </c>
      <c r="G62" s="544">
        <v>1</v>
      </c>
      <c r="H62" s="524">
        <v>1</v>
      </c>
      <c r="I62" s="524">
        <v>1</v>
      </c>
      <c r="J62" s="524">
        <v>1</v>
      </c>
      <c r="K62" s="523">
        <v>3</v>
      </c>
      <c r="L62" s="530" t="s">
        <v>396</v>
      </c>
    </row>
    <row r="63" spans="1:12" s="392" customFormat="1" ht="20.100000000000001" customHeight="1">
      <c r="A63" s="522">
        <v>12</v>
      </c>
      <c r="B63" s="523" t="s">
        <v>389</v>
      </c>
      <c r="C63" s="530">
        <v>1</v>
      </c>
      <c r="D63" s="523">
        <v>10.5</v>
      </c>
      <c r="E63" s="523">
        <v>15</v>
      </c>
      <c r="F63" s="527">
        <v>0</v>
      </c>
      <c r="G63" s="544">
        <v>1</v>
      </c>
      <c r="H63" s="524">
        <v>1</v>
      </c>
      <c r="I63" s="524">
        <v>1</v>
      </c>
      <c r="J63" s="524">
        <v>1</v>
      </c>
      <c r="K63" s="523">
        <v>3</v>
      </c>
      <c r="L63" s="530" t="s">
        <v>396</v>
      </c>
    </row>
    <row r="64" spans="1:12" s="392" customFormat="1" ht="20.100000000000001" customHeight="1">
      <c r="A64" s="522">
        <v>12</v>
      </c>
      <c r="B64" s="523" t="s">
        <v>389</v>
      </c>
      <c r="C64" s="530">
        <v>1</v>
      </c>
      <c r="D64" s="523">
        <v>100</v>
      </c>
      <c r="E64" s="523">
        <v>22</v>
      </c>
      <c r="F64" s="527">
        <v>0</v>
      </c>
      <c r="G64" s="544">
        <v>1</v>
      </c>
      <c r="H64" s="524">
        <v>1</v>
      </c>
      <c r="I64" s="524">
        <v>1</v>
      </c>
      <c r="J64" s="524">
        <v>1</v>
      </c>
      <c r="K64" s="523">
        <v>3</v>
      </c>
      <c r="L64" s="530" t="s">
        <v>396</v>
      </c>
    </row>
    <row r="65" spans="1:12" s="392" customFormat="1" ht="20.100000000000001" customHeight="1">
      <c r="A65" s="522">
        <v>12</v>
      </c>
      <c r="B65" s="523" t="s">
        <v>389</v>
      </c>
      <c r="C65" s="530">
        <v>1</v>
      </c>
      <c r="D65" s="523">
        <v>4</v>
      </c>
      <c r="E65" s="523">
        <v>22</v>
      </c>
      <c r="F65" s="527">
        <v>0</v>
      </c>
      <c r="G65" s="544">
        <v>1</v>
      </c>
      <c r="H65" s="524">
        <v>1</v>
      </c>
      <c r="I65" s="524">
        <v>1</v>
      </c>
      <c r="J65" s="524">
        <v>1</v>
      </c>
      <c r="K65" s="523">
        <v>3</v>
      </c>
      <c r="L65" s="530" t="s">
        <v>396</v>
      </c>
    </row>
    <row r="66" spans="1:12" s="392" customFormat="1" ht="20.100000000000001" customHeight="1">
      <c r="A66" s="522">
        <v>12</v>
      </c>
      <c r="B66" s="523" t="s">
        <v>389</v>
      </c>
      <c r="C66" s="530">
        <v>1</v>
      </c>
      <c r="D66" s="523">
        <v>9</v>
      </c>
      <c r="E66" s="523">
        <v>22</v>
      </c>
      <c r="F66" s="527">
        <v>0</v>
      </c>
      <c r="G66" s="544">
        <v>1</v>
      </c>
      <c r="H66" s="524">
        <v>1</v>
      </c>
      <c r="I66" s="524">
        <v>1</v>
      </c>
      <c r="J66" s="524">
        <v>1</v>
      </c>
      <c r="K66" s="523">
        <v>3</v>
      </c>
      <c r="L66" s="530" t="s">
        <v>396</v>
      </c>
    </row>
    <row r="67" spans="1:12" s="392" customFormat="1" ht="20.100000000000001" customHeight="1">
      <c r="A67" s="522">
        <v>12</v>
      </c>
      <c r="B67" s="523" t="s">
        <v>389</v>
      </c>
      <c r="C67" s="530">
        <v>1</v>
      </c>
      <c r="D67" s="523">
        <v>4</v>
      </c>
      <c r="E67" s="523">
        <v>22</v>
      </c>
      <c r="F67" s="527">
        <v>0</v>
      </c>
      <c r="G67" s="544">
        <v>1</v>
      </c>
      <c r="H67" s="524">
        <v>1</v>
      </c>
      <c r="I67" s="524">
        <v>1</v>
      </c>
      <c r="J67" s="524">
        <v>1</v>
      </c>
      <c r="K67" s="523">
        <v>3</v>
      </c>
      <c r="L67" s="530" t="s">
        <v>396</v>
      </c>
    </row>
    <row r="68" spans="1:12" s="392" customFormat="1" ht="20.100000000000001" customHeight="1">
      <c r="A68" s="522" t="s">
        <v>387</v>
      </c>
      <c r="B68" s="523" t="s">
        <v>387</v>
      </c>
      <c r="C68" s="530" t="s">
        <v>387</v>
      </c>
      <c r="D68" s="523" t="s">
        <v>387</v>
      </c>
      <c r="E68" s="523" t="s">
        <v>387</v>
      </c>
      <c r="F68" s="527" t="s">
        <v>387</v>
      </c>
      <c r="G68" s="544" t="s">
        <v>387</v>
      </c>
      <c r="H68" s="524" t="s">
        <v>387</v>
      </c>
      <c r="I68" s="524" t="s">
        <v>387</v>
      </c>
      <c r="J68" s="524" t="s">
        <v>387</v>
      </c>
      <c r="K68" s="523" t="s">
        <v>387</v>
      </c>
      <c r="L68" s="530" t="s">
        <v>387</v>
      </c>
    </row>
    <row r="69" spans="1:12" s="392" customFormat="1" ht="20.100000000000001" customHeight="1">
      <c r="A69" s="522">
        <v>13</v>
      </c>
      <c r="B69" s="523" t="s">
        <v>390</v>
      </c>
      <c r="C69" s="530">
        <v>1</v>
      </c>
      <c r="D69" s="523">
        <v>0</v>
      </c>
      <c r="E69" s="523">
        <v>14.5</v>
      </c>
      <c r="F69" s="527">
        <v>0</v>
      </c>
      <c r="G69" s="544">
        <v>1</v>
      </c>
      <c r="H69" s="524">
        <v>1</v>
      </c>
      <c r="I69" s="524">
        <v>1</v>
      </c>
      <c r="J69" s="524">
        <v>1</v>
      </c>
      <c r="K69" s="523">
        <v>3</v>
      </c>
      <c r="L69" s="530" t="s">
        <v>396</v>
      </c>
    </row>
    <row r="70" spans="1:12" s="392" customFormat="1" ht="20.100000000000001" customHeight="1">
      <c r="A70" s="522">
        <v>13</v>
      </c>
      <c r="B70" s="523" t="s">
        <v>390</v>
      </c>
      <c r="C70" s="530">
        <v>1</v>
      </c>
      <c r="D70" s="523">
        <v>4.5</v>
      </c>
      <c r="E70" s="523">
        <v>14.5</v>
      </c>
      <c r="F70" s="527">
        <v>0</v>
      </c>
      <c r="G70" s="544">
        <v>1</v>
      </c>
      <c r="H70" s="524">
        <v>1</v>
      </c>
      <c r="I70" s="524">
        <v>1</v>
      </c>
      <c r="J70" s="524">
        <v>1</v>
      </c>
      <c r="K70" s="523">
        <v>3</v>
      </c>
      <c r="L70" s="530" t="s">
        <v>396</v>
      </c>
    </row>
    <row r="71" spans="1:12" s="392" customFormat="1" ht="20.100000000000001" customHeight="1">
      <c r="A71" s="522">
        <v>13</v>
      </c>
      <c r="B71" s="523" t="s">
        <v>390</v>
      </c>
      <c r="C71" s="530">
        <v>1</v>
      </c>
      <c r="D71" s="523">
        <v>11</v>
      </c>
      <c r="E71" s="523">
        <v>33</v>
      </c>
      <c r="F71" s="527">
        <v>0</v>
      </c>
      <c r="G71" s="544">
        <v>1</v>
      </c>
      <c r="H71" s="524">
        <v>1</v>
      </c>
      <c r="I71" s="524">
        <v>1</v>
      </c>
      <c r="J71" s="524">
        <v>1</v>
      </c>
      <c r="K71" s="523">
        <v>3</v>
      </c>
      <c r="L71" s="530" t="s">
        <v>396</v>
      </c>
    </row>
    <row r="72" spans="1:12" s="392" customFormat="1" ht="20.100000000000001" customHeight="1">
      <c r="A72" s="522">
        <v>13</v>
      </c>
      <c r="B72" s="523" t="s">
        <v>390</v>
      </c>
      <c r="C72" s="530">
        <v>1</v>
      </c>
      <c r="D72" s="523">
        <v>4.5</v>
      </c>
      <c r="E72" s="523">
        <v>33</v>
      </c>
      <c r="F72" s="527">
        <v>0</v>
      </c>
      <c r="G72" s="544">
        <v>1</v>
      </c>
      <c r="H72" s="524">
        <v>1</v>
      </c>
      <c r="I72" s="524">
        <v>1</v>
      </c>
      <c r="J72" s="524">
        <v>1</v>
      </c>
      <c r="K72" s="523">
        <v>3</v>
      </c>
      <c r="L72" s="530" t="s">
        <v>396</v>
      </c>
    </row>
    <row r="73" spans="1:12" s="392" customFormat="1" ht="20.100000000000001" customHeight="1">
      <c r="A73" s="522" t="s">
        <v>387</v>
      </c>
      <c r="B73" s="523" t="s">
        <v>387</v>
      </c>
      <c r="C73" s="530" t="s">
        <v>387</v>
      </c>
      <c r="D73" s="523" t="s">
        <v>387</v>
      </c>
      <c r="E73" s="523" t="s">
        <v>387</v>
      </c>
      <c r="F73" s="527" t="s">
        <v>387</v>
      </c>
      <c r="G73" s="544" t="s">
        <v>387</v>
      </c>
      <c r="H73" s="524" t="s">
        <v>387</v>
      </c>
      <c r="I73" s="524" t="s">
        <v>387</v>
      </c>
      <c r="J73" s="524" t="s">
        <v>387</v>
      </c>
      <c r="K73" s="523" t="s">
        <v>387</v>
      </c>
      <c r="L73" s="530" t="s">
        <v>387</v>
      </c>
    </row>
    <row r="74" spans="1:12" s="392" customFormat="1" ht="20.100000000000001" customHeight="1">
      <c r="A74" s="522">
        <v>14</v>
      </c>
      <c r="B74" s="523" t="s">
        <v>391</v>
      </c>
      <c r="C74" s="530">
        <v>1</v>
      </c>
      <c r="D74" s="523">
        <v>0</v>
      </c>
      <c r="E74" s="523">
        <v>19.425000000000001</v>
      </c>
      <c r="F74" s="527">
        <v>0</v>
      </c>
      <c r="G74" s="544">
        <v>1</v>
      </c>
      <c r="H74" s="524">
        <v>1</v>
      </c>
      <c r="I74" s="524">
        <v>1</v>
      </c>
      <c r="J74" s="524">
        <v>1</v>
      </c>
      <c r="K74" s="523">
        <v>3</v>
      </c>
      <c r="L74" s="530" t="s">
        <v>396</v>
      </c>
    </row>
    <row r="75" spans="1:12" s="392" customFormat="1" ht="20.100000000000001" customHeight="1">
      <c r="A75" s="522">
        <v>14</v>
      </c>
      <c r="B75" s="523" t="s">
        <v>391</v>
      </c>
      <c r="C75" s="530">
        <v>1</v>
      </c>
      <c r="D75" s="523">
        <v>8.5</v>
      </c>
      <c r="E75" s="523">
        <v>19.95</v>
      </c>
      <c r="F75" s="527">
        <v>0</v>
      </c>
      <c r="G75" s="544">
        <v>1</v>
      </c>
      <c r="H75" s="524">
        <v>1</v>
      </c>
      <c r="I75" s="524">
        <v>1</v>
      </c>
      <c r="J75" s="524">
        <v>1</v>
      </c>
      <c r="K75" s="523">
        <v>3</v>
      </c>
      <c r="L75" s="530" t="s">
        <v>396</v>
      </c>
    </row>
    <row r="76" spans="1:12" s="392" customFormat="1" ht="20.100000000000001" customHeight="1">
      <c r="A76" s="522">
        <v>14</v>
      </c>
      <c r="B76" s="523" t="s">
        <v>391</v>
      </c>
      <c r="C76" s="530">
        <v>1</v>
      </c>
      <c r="D76" s="523">
        <v>5</v>
      </c>
      <c r="E76" s="523">
        <v>19.95</v>
      </c>
      <c r="F76" s="527">
        <v>0</v>
      </c>
      <c r="G76" s="544">
        <v>1</v>
      </c>
      <c r="H76" s="524">
        <v>1</v>
      </c>
      <c r="I76" s="524">
        <v>1</v>
      </c>
      <c r="J76" s="524">
        <v>1</v>
      </c>
      <c r="K76" s="523">
        <v>3</v>
      </c>
      <c r="L76" s="530" t="s">
        <v>396</v>
      </c>
    </row>
    <row r="77" spans="1:12" s="392" customFormat="1" ht="20.100000000000001" customHeight="1">
      <c r="A77" s="522">
        <v>14</v>
      </c>
      <c r="B77" s="523" t="s">
        <v>391</v>
      </c>
      <c r="C77" s="530">
        <v>1</v>
      </c>
      <c r="D77" s="523">
        <v>8</v>
      </c>
      <c r="E77" s="523">
        <v>21</v>
      </c>
      <c r="F77" s="527">
        <v>0</v>
      </c>
      <c r="G77" s="544">
        <v>1</v>
      </c>
      <c r="H77" s="524">
        <v>1</v>
      </c>
      <c r="I77" s="524">
        <v>1</v>
      </c>
      <c r="J77" s="524">
        <v>1</v>
      </c>
      <c r="K77" s="523">
        <v>3</v>
      </c>
      <c r="L77" s="530" t="s">
        <v>396</v>
      </c>
    </row>
    <row r="78" spans="1:12" s="392" customFormat="1" ht="20.100000000000001" customHeight="1">
      <c r="A78" s="522">
        <v>14</v>
      </c>
      <c r="B78" s="523" t="s">
        <v>391</v>
      </c>
      <c r="C78" s="530">
        <v>1</v>
      </c>
      <c r="D78" s="523">
        <v>5</v>
      </c>
      <c r="E78" s="523">
        <v>21</v>
      </c>
      <c r="F78" s="527">
        <v>0</v>
      </c>
      <c r="G78" s="544">
        <v>1</v>
      </c>
      <c r="H78" s="524">
        <v>1</v>
      </c>
      <c r="I78" s="524">
        <v>1</v>
      </c>
      <c r="J78" s="524">
        <v>1</v>
      </c>
      <c r="K78" s="523">
        <v>3</v>
      </c>
      <c r="L78" s="530" t="s">
        <v>396</v>
      </c>
    </row>
    <row r="79" spans="1:12" s="392" customFormat="1" ht="20.100000000000001" customHeight="1">
      <c r="A79" s="522">
        <v>14</v>
      </c>
      <c r="B79" s="523" t="s">
        <v>391</v>
      </c>
      <c r="C79" s="530">
        <v>1</v>
      </c>
      <c r="D79" s="523">
        <v>15</v>
      </c>
      <c r="E79" s="523">
        <v>16.275000000000002</v>
      </c>
      <c r="F79" s="527">
        <v>0</v>
      </c>
      <c r="G79" s="544">
        <v>1</v>
      </c>
      <c r="H79" s="524">
        <v>1</v>
      </c>
      <c r="I79" s="524">
        <v>1</v>
      </c>
      <c r="J79" s="524">
        <v>1</v>
      </c>
      <c r="K79" s="523">
        <v>3</v>
      </c>
      <c r="L79" s="530" t="s">
        <v>396</v>
      </c>
    </row>
    <row r="80" spans="1:12" s="392" customFormat="1" ht="20.100000000000001" customHeight="1">
      <c r="A80" s="522">
        <v>14</v>
      </c>
      <c r="B80" s="523" t="s">
        <v>391</v>
      </c>
      <c r="C80" s="530">
        <v>1</v>
      </c>
      <c r="D80" s="523">
        <v>4.5</v>
      </c>
      <c r="E80" s="523">
        <v>16.275000000000002</v>
      </c>
      <c r="F80" s="527">
        <v>0</v>
      </c>
      <c r="G80" s="544">
        <v>1</v>
      </c>
      <c r="H80" s="524">
        <v>1</v>
      </c>
      <c r="I80" s="524">
        <v>1</v>
      </c>
      <c r="J80" s="524">
        <v>1</v>
      </c>
      <c r="K80" s="523">
        <v>3</v>
      </c>
      <c r="L80" s="530" t="s">
        <v>396</v>
      </c>
    </row>
    <row r="81" spans="1:12" s="392" customFormat="1" ht="20.100000000000001" customHeight="1">
      <c r="A81" s="522">
        <v>14</v>
      </c>
      <c r="B81" s="523" t="s">
        <v>391</v>
      </c>
      <c r="C81" s="530">
        <v>1</v>
      </c>
      <c r="D81" s="523">
        <v>8</v>
      </c>
      <c r="E81" s="523">
        <v>13.125</v>
      </c>
      <c r="F81" s="527">
        <v>0</v>
      </c>
      <c r="G81" s="544">
        <v>1</v>
      </c>
      <c r="H81" s="524">
        <v>1</v>
      </c>
      <c r="I81" s="524">
        <v>1</v>
      </c>
      <c r="J81" s="524">
        <v>1</v>
      </c>
      <c r="K81" s="523">
        <v>3</v>
      </c>
      <c r="L81" s="530" t="s">
        <v>396</v>
      </c>
    </row>
    <row r="82" spans="1:12" s="392" customFormat="1" ht="20.100000000000001" customHeight="1">
      <c r="A82" s="522">
        <v>14</v>
      </c>
      <c r="B82" s="523" t="s">
        <v>391</v>
      </c>
      <c r="C82" s="530" t="s">
        <v>386</v>
      </c>
      <c r="D82" s="523" t="s">
        <v>386</v>
      </c>
      <c r="E82" s="523" t="s">
        <v>386</v>
      </c>
      <c r="F82" s="527" t="s">
        <v>386</v>
      </c>
      <c r="G82" s="544" t="s">
        <v>386</v>
      </c>
      <c r="H82" s="524" t="s">
        <v>386</v>
      </c>
      <c r="I82" s="524" t="s">
        <v>386</v>
      </c>
      <c r="J82" s="524" t="s">
        <v>386</v>
      </c>
      <c r="K82" s="523" t="s">
        <v>386</v>
      </c>
      <c r="L82" s="530" t="s">
        <v>386</v>
      </c>
    </row>
    <row r="83" spans="1:12" s="392" customFormat="1" ht="20.100000000000001" customHeight="1">
      <c r="A83" s="522">
        <v>14</v>
      </c>
      <c r="B83" s="523" t="s">
        <v>391</v>
      </c>
      <c r="C83" s="530">
        <v>2</v>
      </c>
      <c r="D83" s="523">
        <v>0</v>
      </c>
      <c r="E83" s="523">
        <v>16.8</v>
      </c>
      <c r="F83" s="527">
        <v>0</v>
      </c>
      <c r="G83" s="544">
        <v>1</v>
      </c>
      <c r="H83" s="524">
        <v>1</v>
      </c>
      <c r="I83" s="524">
        <v>1</v>
      </c>
      <c r="J83" s="524">
        <v>1</v>
      </c>
      <c r="K83" s="523">
        <v>3</v>
      </c>
      <c r="L83" s="530" t="s">
        <v>396</v>
      </c>
    </row>
    <row r="84" spans="1:12" s="392" customFormat="1" ht="20.100000000000001" customHeight="1">
      <c r="A84" s="522">
        <v>14</v>
      </c>
      <c r="B84" s="523" t="s">
        <v>391</v>
      </c>
      <c r="C84" s="530">
        <v>2</v>
      </c>
      <c r="D84" s="523">
        <v>4</v>
      </c>
      <c r="E84" s="523">
        <v>16.8</v>
      </c>
      <c r="F84" s="527">
        <v>0</v>
      </c>
      <c r="G84" s="544">
        <v>1</v>
      </c>
      <c r="H84" s="524">
        <v>1</v>
      </c>
      <c r="I84" s="524">
        <v>1</v>
      </c>
      <c r="J84" s="524">
        <v>1</v>
      </c>
      <c r="K84" s="523">
        <v>3</v>
      </c>
      <c r="L84" s="530" t="s">
        <v>396</v>
      </c>
    </row>
    <row r="85" spans="1:12" s="392" customFormat="1" ht="20.100000000000001" customHeight="1">
      <c r="A85" s="522">
        <v>14</v>
      </c>
      <c r="B85" s="523" t="s">
        <v>391</v>
      </c>
      <c r="C85" s="530">
        <v>2</v>
      </c>
      <c r="D85" s="523">
        <v>8</v>
      </c>
      <c r="E85" s="523">
        <v>23.1</v>
      </c>
      <c r="F85" s="527">
        <v>0</v>
      </c>
      <c r="G85" s="544">
        <v>1</v>
      </c>
      <c r="H85" s="524">
        <v>1</v>
      </c>
      <c r="I85" s="524">
        <v>1</v>
      </c>
      <c r="J85" s="524">
        <v>1</v>
      </c>
      <c r="K85" s="523">
        <v>3</v>
      </c>
      <c r="L85" s="530" t="s">
        <v>396</v>
      </c>
    </row>
    <row r="86" spans="1:12" s="392" customFormat="1" ht="20.100000000000001" customHeight="1">
      <c r="A86" s="522">
        <v>14</v>
      </c>
      <c r="B86" s="523" t="s">
        <v>391</v>
      </c>
      <c r="C86" s="530">
        <v>2</v>
      </c>
      <c r="D86" s="523">
        <v>4</v>
      </c>
      <c r="E86" s="523">
        <v>23.1</v>
      </c>
      <c r="F86" s="527">
        <v>0</v>
      </c>
      <c r="G86" s="544">
        <v>1</v>
      </c>
      <c r="H86" s="524">
        <v>1</v>
      </c>
      <c r="I86" s="524">
        <v>1</v>
      </c>
      <c r="J86" s="524">
        <v>1</v>
      </c>
      <c r="K86" s="523">
        <v>3</v>
      </c>
      <c r="L86" s="530" t="s">
        <v>396</v>
      </c>
    </row>
    <row r="87" spans="1:12" s="392" customFormat="1" ht="20.100000000000001" customHeight="1">
      <c r="A87" s="522">
        <v>14</v>
      </c>
      <c r="B87" s="523" t="s">
        <v>391</v>
      </c>
      <c r="C87" s="530">
        <v>2</v>
      </c>
      <c r="D87" s="523">
        <v>4</v>
      </c>
      <c r="E87" s="523">
        <v>23.1</v>
      </c>
      <c r="F87" s="527">
        <v>0</v>
      </c>
      <c r="G87" s="544">
        <v>1</v>
      </c>
      <c r="H87" s="524">
        <v>1</v>
      </c>
      <c r="I87" s="524">
        <v>1</v>
      </c>
      <c r="J87" s="524">
        <v>1</v>
      </c>
      <c r="K87" s="523">
        <v>3</v>
      </c>
      <c r="L87" s="530" t="s">
        <v>396</v>
      </c>
    </row>
    <row r="88" spans="1:12" s="392" customFormat="1" ht="20.100000000000001" customHeight="1">
      <c r="A88" s="522">
        <v>14</v>
      </c>
      <c r="B88" s="523" t="s">
        <v>391</v>
      </c>
      <c r="C88" s="530">
        <v>2</v>
      </c>
      <c r="D88" s="523">
        <v>20</v>
      </c>
      <c r="E88" s="523">
        <v>10.5</v>
      </c>
      <c r="F88" s="527">
        <v>0</v>
      </c>
      <c r="G88" s="544">
        <v>1</v>
      </c>
      <c r="H88" s="524">
        <v>1</v>
      </c>
      <c r="I88" s="524">
        <v>1</v>
      </c>
      <c r="J88" s="524">
        <v>1</v>
      </c>
      <c r="K88" s="523">
        <v>3</v>
      </c>
      <c r="L88" s="530" t="s">
        <v>396</v>
      </c>
    </row>
    <row r="89" spans="1:12" s="392" customFormat="1" ht="20.100000000000001" customHeight="1">
      <c r="A89" s="522">
        <v>14</v>
      </c>
      <c r="B89" s="523" t="s">
        <v>391</v>
      </c>
      <c r="C89" s="530">
        <v>2</v>
      </c>
      <c r="D89" s="523">
        <v>10</v>
      </c>
      <c r="E89" s="523">
        <v>10.5</v>
      </c>
      <c r="F89" s="527">
        <v>0</v>
      </c>
      <c r="G89" s="544">
        <v>1</v>
      </c>
      <c r="H89" s="524">
        <v>1</v>
      </c>
      <c r="I89" s="524">
        <v>1</v>
      </c>
      <c r="J89" s="524">
        <v>1</v>
      </c>
      <c r="K89" s="523">
        <v>3</v>
      </c>
      <c r="L89" s="530" t="s">
        <v>396</v>
      </c>
    </row>
    <row r="90" spans="1:12" s="392" customFormat="1" ht="20.100000000000001" customHeight="1">
      <c r="A90" s="522">
        <v>14</v>
      </c>
      <c r="B90" s="523" t="s">
        <v>391</v>
      </c>
      <c r="C90" s="530">
        <v>2</v>
      </c>
      <c r="D90" s="523">
        <v>10</v>
      </c>
      <c r="E90" s="523">
        <v>7.3500000000000005</v>
      </c>
      <c r="F90" s="527">
        <v>0</v>
      </c>
      <c r="G90" s="544">
        <v>1</v>
      </c>
      <c r="H90" s="524">
        <v>1</v>
      </c>
      <c r="I90" s="524">
        <v>1</v>
      </c>
      <c r="J90" s="524">
        <v>1</v>
      </c>
      <c r="K90" s="523">
        <v>3</v>
      </c>
      <c r="L90" s="530" t="s">
        <v>396</v>
      </c>
    </row>
    <row r="91" spans="1:12" s="392" customFormat="1" ht="20.100000000000001" customHeight="1">
      <c r="A91" s="522" t="s">
        <v>387</v>
      </c>
      <c r="B91" s="523" t="s">
        <v>387</v>
      </c>
      <c r="C91" s="530" t="s">
        <v>387</v>
      </c>
      <c r="D91" s="523" t="s">
        <v>387</v>
      </c>
      <c r="E91" s="523" t="s">
        <v>387</v>
      </c>
      <c r="F91" s="527" t="s">
        <v>387</v>
      </c>
      <c r="G91" s="544" t="s">
        <v>387</v>
      </c>
      <c r="H91" s="524" t="s">
        <v>387</v>
      </c>
      <c r="I91" s="524" t="s">
        <v>387</v>
      </c>
      <c r="J91" s="524" t="s">
        <v>387</v>
      </c>
      <c r="K91" s="523" t="s">
        <v>387</v>
      </c>
      <c r="L91" s="530" t="s">
        <v>387</v>
      </c>
    </row>
    <row r="92" spans="1:12" s="392" customFormat="1" ht="20.100000000000001" customHeight="1">
      <c r="A92" s="522">
        <v>15</v>
      </c>
      <c r="B92" s="523" t="s">
        <v>392</v>
      </c>
      <c r="C92" s="530">
        <v>1</v>
      </c>
      <c r="D92" s="523">
        <v>0</v>
      </c>
      <c r="E92" s="523">
        <v>12</v>
      </c>
      <c r="F92" s="527">
        <v>0</v>
      </c>
      <c r="G92" s="544">
        <v>1</v>
      </c>
      <c r="H92" s="524">
        <v>1</v>
      </c>
      <c r="I92" s="524">
        <v>1</v>
      </c>
      <c r="J92" s="524">
        <v>1</v>
      </c>
      <c r="K92" s="523">
        <v>3</v>
      </c>
      <c r="L92" s="530" t="s">
        <v>396</v>
      </c>
    </row>
    <row r="93" spans="1:12" s="392" customFormat="1" ht="20.100000000000001" customHeight="1">
      <c r="A93" s="522">
        <v>15</v>
      </c>
      <c r="B93" s="523" t="s">
        <v>392</v>
      </c>
      <c r="C93" s="530">
        <v>1</v>
      </c>
      <c r="D93" s="523">
        <v>12</v>
      </c>
      <c r="E93" s="523">
        <v>20</v>
      </c>
      <c r="F93" s="527">
        <v>0</v>
      </c>
      <c r="G93" s="544">
        <v>1</v>
      </c>
      <c r="H93" s="524">
        <v>1</v>
      </c>
      <c r="I93" s="524">
        <v>1</v>
      </c>
      <c r="J93" s="524">
        <v>1</v>
      </c>
      <c r="K93" s="523">
        <v>3</v>
      </c>
      <c r="L93" s="530" t="s">
        <v>396</v>
      </c>
    </row>
    <row r="94" spans="1:12" s="392" customFormat="1" ht="20.100000000000001" customHeight="1">
      <c r="A94" s="522">
        <v>15</v>
      </c>
      <c r="B94" s="523" t="s">
        <v>392</v>
      </c>
      <c r="C94" s="530">
        <v>1</v>
      </c>
      <c r="D94" s="523">
        <v>4</v>
      </c>
      <c r="E94" s="523">
        <v>20</v>
      </c>
      <c r="F94" s="527">
        <v>0</v>
      </c>
      <c r="G94" s="544">
        <v>1</v>
      </c>
      <c r="H94" s="524">
        <v>1</v>
      </c>
      <c r="I94" s="524">
        <v>1</v>
      </c>
      <c r="J94" s="524">
        <v>1</v>
      </c>
      <c r="K94" s="523">
        <v>3</v>
      </c>
      <c r="L94" s="530" t="s">
        <v>396</v>
      </c>
    </row>
    <row r="95" spans="1:12" s="392" customFormat="1" ht="20.100000000000001" customHeight="1">
      <c r="A95" s="522">
        <v>15</v>
      </c>
      <c r="B95" s="523" t="s">
        <v>392</v>
      </c>
      <c r="C95" s="530">
        <v>1</v>
      </c>
      <c r="D95" s="523">
        <v>4</v>
      </c>
      <c r="E95" s="523">
        <v>20</v>
      </c>
      <c r="F95" s="527">
        <v>0</v>
      </c>
      <c r="G95" s="544">
        <v>1</v>
      </c>
      <c r="H95" s="524">
        <v>1</v>
      </c>
      <c r="I95" s="524">
        <v>1</v>
      </c>
      <c r="J95" s="524">
        <v>1</v>
      </c>
      <c r="K95" s="523">
        <v>3</v>
      </c>
      <c r="L95" s="530" t="s">
        <v>396</v>
      </c>
    </row>
    <row r="96" spans="1:12" s="392" customFormat="1" ht="20.100000000000001" customHeight="1">
      <c r="A96" s="522">
        <v>15</v>
      </c>
      <c r="B96" s="523" t="s">
        <v>392</v>
      </c>
      <c r="C96" s="530">
        <v>1</v>
      </c>
      <c r="D96" s="523">
        <v>34</v>
      </c>
      <c r="E96" s="523">
        <v>19</v>
      </c>
      <c r="F96" s="527">
        <v>0</v>
      </c>
      <c r="G96" s="544">
        <v>1</v>
      </c>
      <c r="H96" s="524">
        <v>1</v>
      </c>
      <c r="I96" s="524">
        <v>1</v>
      </c>
      <c r="J96" s="524">
        <v>1</v>
      </c>
      <c r="K96" s="523">
        <v>3</v>
      </c>
      <c r="L96" s="530" t="s">
        <v>396</v>
      </c>
    </row>
    <row r="97" spans="1:12" s="392" customFormat="1" ht="20.100000000000001" customHeight="1">
      <c r="A97" s="522">
        <v>15</v>
      </c>
      <c r="B97" s="523" t="s">
        <v>392</v>
      </c>
      <c r="C97" s="530">
        <v>1</v>
      </c>
      <c r="D97" s="523">
        <v>4</v>
      </c>
      <c r="E97" s="523">
        <v>18</v>
      </c>
      <c r="F97" s="527">
        <v>0</v>
      </c>
      <c r="G97" s="544">
        <v>1</v>
      </c>
      <c r="H97" s="524">
        <v>1</v>
      </c>
      <c r="I97" s="524">
        <v>1</v>
      </c>
      <c r="J97" s="524">
        <v>1</v>
      </c>
      <c r="K97" s="523">
        <v>3</v>
      </c>
      <c r="L97" s="530" t="s">
        <v>396</v>
      </c>
    </row>
    <row r="98" spans="1:12" s="392" customFormat="1" ht="20.100000000000001" customHeight="1">
      <c r="A98" s="522">
        <v>15</v>
      </c>
      <c r="B98" s="523" t="s">
        <v>392</v>
      </c>
      <c r="C98" s="530">
        <v>1</v>
      </c>
      <c r="D98" s="523">
        <v>4</v>
      </c>
      <c r="E98" s="523">
        <v>18</v>
      </c>
      <c r="F98" s="527">
        <v>0</v>
      </c>
      <c r="G98" s="544">
        <v>1</v>
      </c>
      <c r="H98" s="524">
        <v>1</v>
      </c>
      <c r="I98" s="524">
        <v>1</v>
      </c>
      <c r="J98" s="524">
        <v>1</v>
      </c>
      <c r="K98" s="523">
        <v>3</v>
      </c>
      <c r="L98" s="530" t="s">
        <v>396</v>
      </c>
    </row>
    <row r="99" spans="1:12" s="392" customFormat="1" ht="20.100000000000001" customHeight="1">
      <c r="A99" s="522">
        <v>15</v>
      </c>
      <c r="B99" s="523" t="s">
        <v>392</v>
      </c>
      <c r="C99" s="530">
        <v>1</v>
      </c>
      <c r="D99" s="523">
        <v>27</v>
      </c>
      <c r="E99" s="523">
        <v>20</v>
      </c>
      <c r="F99" s="527">
        <v>0</v>
      </c>
      <c r="G99" s="544">
        <v>1</v>
      </c>
      <c r="H99" s="524">
        <v>1</v>
      </c>
      <c r="I99" s="524">
        <v>1</v>
      </c>
      <c r="J99" s="524">
        <v>1</v>
      </c>
      <c r="K99" s="523">
        <v>3</v>
      </c>
      <c r="L99" s="530" t="s">
        <v>396</v>
      </c>
    </row>
    <row r="100" spans="1:12" s="392" customFormat="1" ht="20.100000000000001" customHeight="1">
      <c r="A100" s="522">
        <v>15</v>
      </c>
      <c r="B100" s="523" t="s">
        <v>392</v>
      </c>
      <c r="C100" s="530">
        <v>1</v>
      </c>
      <c r="D100" s="523">
        <v>6</v>
      </c>
      <c r="E100" s="523">
        <v>15</v>
      </c>
      <c r="F100" s="527">
        <v>0</v>
      </c>
      <c r="G100" s="544">
        <v>1</v>
      </c>
      <c r="H100" s="524">
        <v>1</v>
      </c>
      <c r="I100" s="524">
        <v>1</v>
      </c>
      <c r="J100" s="524">
        <v>1</v>
      </c>
      <c r="K100" s="523">
        <v>3</v>
      </c>
      <c r="L100" s="530" t="s">
        <v>396</v>
      </c>
    </row>
    <row r="101" spans="1:12" s="392" customFormat="1" ht="20.100000000000001" customHeight="1">
      <c r="A101" s="522" t="s">
        <v>387</v>
      </c>
      <c r="B101" s="523" t="s">
        <v>387</v>
      </c>
      <c r="C101" s="530" t="s">
        <v>387</v>
      </c>
      <c r="D101" s="523" t="s">
        <v>387</v>
      </c>
      <c r="E101" s="523" t="s">
        <v>387</v>
      </c>
      <c r="F101" s="527" t="s">
        <v>387</v>
      </c>
      <c r="G101" s="544" t="s">
        <v>387</v>
      </c>
      <c r="H101" s="524" t="s">
        <v>387</v>
      </c>
      <c r="I101" s="524" t="s">
        <v>387</v>
      </c>
      <c r="J101" s="524" t="s">
        <v>387</v>
      </c>
      <c r="K101" s="523" t="s">
        <v>387</v>
      </c>
      <c r="L101" s="530" t="s">
        <v>387</v>
      </c>
    </row>
    <row r="102" spans="1:12" s="392" customFormat="1" ht="20.100000000000001" customHeight="1">
      <c r="A102" s="522">
        <v>16</v>
      </c>
      <c r="B102" s="523" t="s">
        <v>393</v>
      </c>
      <c r="C102" s="530">
        <v>1</v>
      </c>
      <c r="D102" s="523">
        <v>0</v>
      </c>
      <c r="E102" s="523">
        <v>12</v>
      </c>
      <c r="F102" s="527">
        <v>0</v>
      </c>
      <c r="G102" s="544">
        <v>1</v>
      </c>
      <c r="H102" s="524">
        <v>1</v>
      </c>
      <c r="I102" s="524">
        <v>1</v>
      </c>
      <c r="J102" s="524">
        <v>1</v>
      </c>
      <c r="K102" s="523">
        <v>3</v>
      </c>
      <c r="L102" s="530" t="s">
        <v>396</v>
      </c>
    </row>
    <row r="103" spans="1:12" s="392" customFormat="1" ht="20.100000000000001" customHeight="1">
      <c r="A103" s="522">
        <v>16</v>
      </c>
      <c r="B103" s="523" t="s">
        <v>393</v>
      </c>
      <c r="C103" s="530">
        <v>1</v>
      </c>
      <c r="D103" s="523">
        <v>15</v>
      </c>
      <c r="E103" s="523">
        <v>22</v>
      </c>
      <c r="F103" s="527">
        <v>0</v>
      </c>
      <c r="G103" s="544">
        <v>1</v>
      </c>
      <c r="H103" s="524">
        <v>1</v>
      </c>
      <c r="I103" s="524">
        <v>1</v>
      </c>
      <c r="J103" s="524">
        <v>1</v>
      </c>
      <c r="K103" s="523">
        <v>3</v>
      </c>
      <c r="L103" s="530" t="s">
        <v>396</v>
      </c>
    </row>
    <row r="104" spans="1:12" s="392" customFormat="1" ht="20.100000000000001" customHeight="1">
      <c r="A104" s="522">
        <v>16</v>
      </c>
      <c r="B104" s="523" t="s">
        <v>393</v>
      </c>
      <c r="C104" s="530">
        <v>1</v>
      </c>
      <c r="D104" s="523">
        <v>4</v>
      </c>
      <c r="E104" s="523">
        <v>22</v>
      </c>
      <c r="F104" s="527">
        <v>0</v>
      </c>
      <c r="G104" s="544">
        <v>1</v>
      </c>
      <c r="H104" s="524">
        <v>1</v>
      </c>
      <c r="I104" s="524">
        <v>1</v>
      </c>
      <c r="J104" s="524">
        <v>1</v>
      </c>
      <c r="K104" s="523">
        <v>3</v>
      </c>
      <c r="L104" s="530" t="s">
        <v>396</v>
      </c>
    </row>
    <row r="105" spans="1:12" s="392" customFormat="1" ht="20.100000000000001" customHeight="1">
      <c r="A105" s="522">
        <v>16</v>
      </c>
      <c r="B105" s="523" t="s">
        <v>393</v>
      </c>
      <c r="C105" s="530">
        <v>1</v>
      </c>
      <c r="D105" s="523">
        <v>4</v>
      </c>
      <c r="E105" s="523">
        <v>22</v>
      </c>
      <c r="F105" s="527">
        <v>0</v>
      </c>
      <c r="G105" s="544">
        <v>1</v>
      </c>
      <c r="H105" s="524">
        <v>1</v>
      </c>
      <c r="I105" s="524">
        <v>1</v>
      </c>
      <c r="J105" s="524">
        <v>1</v>
      </c>
      <c r="K105" s="523">
        <v>3</v>
      </c>
      <c r="L105" s="530" t="s">
        <v>396</v>
      </c>
    </row>
    <row r="106" spans="1:12" s="392" customFormat="1" ht="20.100000000000001" customHeight="1">
      <c r="A106" s="522">
        <v>16</v>
      </c>
      <c r="B106" s="523" t="s">
        <v>393</v>
      </c>
      <c r="C106" s="530">
        <v>1</v>
      </c>
      <c r="D106" s="523">
        <v>29</v>
      </c>
      <c r="E106" s="523">
        <v>22</v>
      </c>
      <c r="F106" s="527">
        <v>0</v>
      </c>
      <c r="G106" s="544">
        <v>1</v>
      </c>
      <c r="H106" s="524">
        <v>1</v>
      </c>
      <c r="I106" s="524">
        <v>1</v>
      </c>
      <c r="J106" s="524">
        <v>1</v>
      </c>
      <c r="K106" s="523">
        <v>3</v>
      </c>
      <c r="L106" s="530" t="s">
        <v>396</v>
      </c>
    </row>
    <row r="107" spans="1:12" s="392" customFormat="1" ht="20.100000000000001" customHeight="1">
      <c r="A107" s="522">
        <v>16</v>
      </c>
      <c r="B107" s="523" t="s">
        <v>393</v>
      </c>
      <c r="C107" s="530">
        <v>1</v>
      </c>
      <c r="D107" s="523">
        <v>4</v>
      </c>
      <c r="E107" s="523">
        <v>22</v>
      </c>
      <c r="F107" s="527">
        <v>0</v>
      </c>
      <c r="G107" s="544">
        <v>1</v>
      </c>
      <c r="H107" s="524">
        <v>1</v>
      </c>
      <c r="I107" s="524">
        <v>1</v>
      </c>
      <c r="J107" s="524">
        <v>1</v>
      </c>
      <c r="K107" s="523">
        <v>3</v>
      </c>
      <c r="L107" s="530" t="s">
        <v>396</v>
      </c>
    </row>
    <row r="108" spans="1:12" s="392" customFormat="1" ht="20.100000000000001" customHeight="1">
      <c r="A108" s="522">
        <v>16</v>
      </c>
      <c r="B108" s="523" t="s">
        <v>393</v>
      </c>
      <c r="C108" s="530">
        <v>1</v>
      </c>
      <c r="D108" s="523">
        <v>4</v>
      </c>
      <c r="E108" s="523">
        <v>22</v>
      </c>
      <c r="F108" s="527">
        <v>0</v>
      </c>
      <c r="G108" s="544">
        <v>1</v>
      </c>
      <c r="H108" s="524">
        <v>1</v>
      </c>
      <c r="I108" s="524">
        <v>1</v>
      </c>
      <c r="J108" s="524">
        <v>1</v>
      </c>
      <c r="K108" s="523">
        <v>3</v>
      </c>
      <c r="L108" s="530" t="s">
        <v>396</v>
      </c>
    </row>
    <row r="109" spans="1:12" s="392" customFormat="1" ht="20.100000000000001" customHeight="1">
      <c r="A109" s="522">
        <v>16</v>
      </c>
      <c r="B109" s="523" t="s">
        <v>393</v>
      </c>
      <c r="C109" s="530">
        <v>1</v>
      </c>
      <c r="D109" s="523">
        <v>15</v>
      </c>
      <c r="E109" s="523">
        <v>16</v>
      </c>
      <c r="F109" s="527">
        <v>0</v>
      </c>
      <c r="G109" s="544">
        <v>1</v>
      </c>
      <c r="H109" s="524">
        <v>1</v>
      </c>
      <c r="I109" s="524">
        <v>1</v>
      </c>
      <c r="J109" s="524">
        <v>1</v>
      </c>
      <c r="K109" s="523">
        <v>3</v>
      </c>
      <c r="L109" s="530" t="s">
        <v>396</v>
      </c>
    </row>
    <row r="110" spans="1:12" s="392" customFormat="1" ht="20.100000000000001" customHeight="1">
      <c r="A110" s="522" t="s">
        <v>387</v>
      </c>
      <c r="B110" s="523" t="s">
        <v>387</v>
      </c>
      <c r="C110" s="530" t="s">
        <v>387</v>
      </c>
      <c r="D110" s="523" t="s">
        <v>387</v>
      </c>
      <c r="E110" s="523" t="s">
        <v>387</v>
      </c>
      <c r="F110" s="527" t="s">
        <v>387</v>
      </c>
      <c r="G110" s="544" t="s">
        <v>387</v>
      </c>
      <c r="H110" s="524" t="s">
        <v>387</v>
      </c>
      <c r="I110" s="524" t="s">
        <v>387</v>
      </c>
      <c r="J110" s="524" t="s">
        <v>387</v>
      </c>
      <c r="K110" s="523" t="s">
        <v>387</v>
      </c>
      <c r="L110" s="530" t="s">
        <v>387</v>
      </c>
    </row>
    <row r="111" spans="1:12" s="392" customFormat="1" ht="20.100000000000001" customHeight="1">
      <c r="A111" s="522">
        <v>17</v>
      </c>
      <c r="B111" s="523" t="s">
        <v>394</v>
      </c>
      <c r="C111" s="530">
        <v>1</v>
      </c>
      <c r="D111" s="523">
        <v>0</v>
      </c>
      <c r="E111" s="523">
        <v>13</v>
      </c>
      <c r="F111" s="527">
        <v>0</v>
      </c>
      <c r="G111" s="544">
        <v>1</v>
      </c>
      <c r="H111" s="524">
        <v>1</v>
      </c>
      <c r="I111" s="524">
        <v>1</v>
      </c>
      <c r="J111" s="524">
        <v>1</v>
      </c>
      <c r="K111" s="523">
        <v>3</v>
      </c>
      <c r="L111" s="530" t="s">
        <v>396</v>
      </c>
    </row>
    <row r="112" spans="1:12" s="392" customFormat="1" ht="20.100000000000001" customHeight="1">
      <c r="A112" s="522">
        <v>17</v>
      </c>
      <c r="B112" s="523" t="s">
        <v>394</v>
      </c>
      <c r="C112" s="530">
        <v>1</v>
      </c>
      <c r="D112" s="523">
        <v>13</v>
      </c>
      <c r="E112" s="523">
        <v>18</v>
      </c>
      <c r="F112" s="527">
        <v>0</v>
      </c>
      <c r="G112" s="544">
        <v>1</v>
      </c>
      <c r="H112" s="524">
        <v>1</v>
      </c>
      <c r="I112" s="524">
        <v>1</v>
      </c>
      <c r="J112" s="524">
        <v>1</v>
      </c>
      <c r="K112" s="523">
        <v>3</v>
      </c>
      <c r="L112" s="530" t="s">
        <v>396</v>
      </c>
    </row>
    <row r="113" spans="1:12" s="392" customFormat="1" ht="20.100000000000001" customHeight="1">
      <c r="A113" s="522">
        <v>17</v>
      </c>
      <c r="B113" s="523" t="s">
        <v>394</v>
      </c>
      <c r="C113" s="530">
        <v>1</v>
      </c>
      <c r="D113" s="523">
        <v>4</v>
      </c>
      <c r="E113" s="523">
        <v>18</v>
      </c>
      <c r="F113" s="527">
        <v>0</v>
      </c>
      <c r="G113" s="544">
        <v>1</v>
      </c>
      <c r="H113" s="524">
        <v>1</v>
      </c>
      <c r="I113" s="524">
        <v>1</v>
      </c>
      <c r="J113" s="524">
        <v>1</v>
      </c>
      <c r="K113" s="523">
        <v>3</v>
      </c>
      <c r="L113" s="530" t="s">
        <v>396</v>
      </c>
    </row>
    <row r="114" spans="1:12" s="392" customFormat="1" ht="20.100000000000001" customHeight="1">
      <c r="A114" s="522">
        <v>17</v>
      </c>
      <c r="B114" s="523" t="s">
        <v>394</v>
      </c>
      <c r="C114" s="530">
        <v>1</v>
      </c>
      <c r="D114" s="523">
        <v>4</v>
      </c>
      <c r="E114" s="523">
        <v>18</v>
      </c>
      <c r="F114" s="527">
        <v>0</v>
      </c>
      <c r="G114" s="544">
        <v>1</v>
      </c>
      <c r="H114" s="524">
        <v>1</v>
      </c>
      <c r="I114" s="524">
        <v>1</v>
      </c>
      <c r="J114" s="524">
        <v>1</v>
      </c>
      <c r="K114" s="523">
        <v>3</v>
      </c>
      <c r="L114" s="530" t="s">
        <v>396</v>
      </c>
    </row>
    <row r="115" spans="1:12" s="392" customFormat="1" ht="20.100000000000001" customHeight="1">
      <c r="A115" s="522">
        <v>17</v>
      </c>
      <c r="B115" s="523" t="s">
        <v>394</v>
      </c>
      <c r="C115" s="530">
        <v>1</v>
      </c>
      <c r="D115" s="523">
        <v>13</v>
      </c>
      <c r="E115" s="523">
        <v>22</v>
      </c>
      <c r="F115" s="527">
        <v>0</v>
      </c>
      <c r="G115" s="544">
        <v>1</v>
      </c>
      <c r="H115" s="524">
        <v>1</v>
      </c>
      <c r="I115" s="524">
        <v>1</v>
      </c>
      <c r="J115" s="524">
        <v>1</v>
      </c>
      <c r="K115" s="523">
        <v>3</v>
      </c>
      <c r="L115" s="530" t="s">
        <v>396</v>
      </c>
    </row>
    <row r="116" spans="1:12" s="392" customFormat="1" ht="20.100000000000001" customHeight="1">
      <c r="A116" s="522">
        <v>17</v>
      </c>
      <c r="B116" s="523" t="s">
        <v>394</v>
      </c>
      <c r="C116" s="530">
        <v>1</v>
      </c>
      <c r="D116" s="523">
        <v>4</v>
      </c>
      <c r="E116" s="523">
        <v>22</v>
      </c>
      <c r="F116" s="527">
        <v>0</v>
      </c>
      <c r="G116" s="544">
        <v>1</v>
      </c>
      <c r="H116" s="524">
        <v>1</v>
      </c>
      <c r="I116" s="524">
        <v>1</v>
      </c>
      <c r="J116" s="524">
        <v>1</v>
      </c>
      <c r="K116" s="523">
        <v>3</v>
      </c>
      <c r="L116" s="530" t="s">
        <v>396</v>
      </c>
    </row>
    <row r="117" spans="1:12" s="392" customFormat="1" ht="20.100000000000001" customHeight="1">
      <c r="A117" s="522">
        <v>17</v>
      </c>
      <c r="B117" s="523" t="s">
        <v>394</v>
      </c>
      <c r="C117" s="530">
        <v>1</v>
      </c>
      <c r="D117" s="523">
        <v>36</v>
      </c>
      <c r="E117" s="523">
        <v>22</v>
      </c>
      <c r="F117" s="527">
        <v>0</v>
      </c>
      <c r="G117" s="544">
        <v>1</v>
      </c>
      <c r="H117" s="524">
        <v>1</v>
      </c>
      <c r="I117" s="524">
        <v>1</v>
      </c>
      <c r="J117" s="524">
        <v>1</v>
      </c>
      <c r="K117" s="523">
        <v>3</v>
      </c>
      <c r="L117" s="530" t="s">
        <v>396</v>
      </c>
    </row>
    <row r="118" spans="1:12" s="392" customFormat="1" ht="20.100000000000001" customHeight="1">
      <c r="A118" s="522">
        <v>17</v>
      </c>
      <c r="B118" s="523" t="s">
        <v>394</v>
      </c>
      <c r="C118" s="530">
        <v>1</v>
      </c>
      <c r="D118" s="523">
        <v>4</v>
      </c>
      <c r="E118" s="523">
        <v>22</v>
      </c>
      <c r="F118" s="527">
        <v>0</v>
      </c>
      <c r="G118" s="544">
        <v>1</v>
      </c>
      <c r="H118" s="524">
        <v>1</v>
      </c>
      <c r="I118" s="524">
        <v>1</v>
      </c>
      <c r="J118" s="524">
        <v>1</v>
      </c>
      <c r="K118" s="523">
        <v>3</v>
      </c>
      <c r="L118" s="530" t="s">
        <v>396</v>
      </c>
    </row>
    <row r="119" spans="1:12" s="392" customFormat="1" ht="20.100000000000001" customHeight="1">
      <c r="A119" s="522">
        <v>17</v>
      </c>
      <c r="B119" s="523" t="s">
        <v>394</v>
      </c>
      <c r="C119" s="530">
        <v>1</v>
      </c>
      <c r="D119" s="523">
        <v>13</v>
      </c>
      <c r="E119" s="523">
        <v>21</v>
      </c>
      <c r="F119" s="527">
        <v>0</v>
      </c>
      <c r="G119" s="544">
        <v>1</v>
      </c>
      <c r="H119" s="524">
        <v>1</v>
      </c>
      <c r="I119" s="524">
        <v>1</v>
      </c>
      <c r="J119" s="524">
        <v>1</v>
      </c>
      <c r="K119" s="523">
        <v>3</v>
      </c>
      <c r="L119" s="530" t="s">
        <v>396</v>
      </c>
    </row>
    <row r="120" spans="1:12" s="392" customFormat="1" ht="20.100000000000001" customHeight="1">
      <c r="A120" s="522">
        <v>17</v>
      </c>
      <c r="B120" s="523" t="s">
        <v>394</v>
      </c>
      <c r="C120" s="530">
        <v>1</v>
      </c>
      <c r="D120" s="523">
        <v>4</v>
      </c>
      <c r="E120" s="523">
        <v>21</v>
      </c>
      <c r="F120" s="527">
        <v>0</v>
      </c>
      <c r="G120" s="544">
        <v>1</v>
      </c>
      <c r="H120" s="524">
        <v>1</v>
      </c>
      <c r="I120" s="524">
        <v>1</v>
      </c>
      <c r="J120" s="524">
        <v>1</v>
      </c>
      <c r="K120" s="523">
        <v>3</v>
      </c>
      <c r="L120" s="530" t="s">
        <v>396</v>
      </c>
    </row>
    <row r="121" spans="1:12" s="392" customFormat="1" ht="20.100000000000001" customHeight="1">
      <c r="A121" s="522" t="s">
        <v>387</v>
      </c>
      <c r="B121" s="523" t="s">
        <v>387</v>
      </c>
      <c r="C121" s="530" t="s">
        <v>387</v>
      </c>
      <c r="D121" s="523" t="s">
        <v>387</v>
      </c>
      <c r="E121" s="523" t="s">
        <v>387</v>
      </c>
      <c r="F121" s="527" t="s">
        <v>387</v>
      </c>
      <c r="G121" s="544" t="s">
        <v>387</v>
      </c>
      <c r="H121" s="524" t="s">
        <v>387</v>
      </c>
      <c r="I121" s="524" t="s">
        <v>387</v>
      </c>
      <c r="J121" s="524" t="s">
        <v>387</v>
      </c>
      <c r="K121" s="523" t="s">
        <v>387</v>
      </c>
      <c r="L121" s="530" t="s">
        <v>387</v>
      </c>
    </row>
    <row r="122" spans="1:12" s="392" customFormat="1" ht="20.100000000000001" customHeight="1">
      <c r="A122" s="522">
        <v>18</v>
      </c>
      <c r="B122" s="523" t="s">
        <v>359</v>
      </c>
      <c r="C122" s="530">
        <v>1</v>
      </c>
      <c r="D122" s="523">
        <v>0</v>
      </c>
      <c r="E122" s="523">
        <v>11</v>
      </c>
      <c r="F122" s="527">
        <v>0</v>
      </c>
      <c r="G122" s="544">
        <v>1</v>
      </c>
      <c r="H122" s="524">
        <v>1</v>
      </c>
      <c r="I122" s="524">
        <v>1</v>
      </c>
      <c r="J122" s="524">
        <v>1</v>
      </c>
      <c r="K122" s="523">
        <v>4</v>
      </c>
      <c r="L122" s="530" t="s">
        <v>353</v>
      </c>
    </row>
    <row r="123" spans="1:12" s="392" customFormat="1" ht="20.100000000000001" customHeight="1">
      <c r="A123" s="522">
        <v>18</v>
      </c>
      <c r="B123" s="523" t="s">
        <v>359</v>
      </c>
      <c r="C123" s="530">
        <v>1</v>
      </c>
      <c r="D123" s="523">
        <v>16</v>
      </c>
      <c r="E123" s="523">
        <v>17</v>
      </c>
      <c r="F123" s="527">
        <v>0</v>
      </c>
      <c r="G123" s="544">
        <v>1</v>
      </c>
      <c r="H123" s="524">
        <v>1</v>
      </c>
      <c r="I123" s="524">
        <v>1</v>
      </c>
      <c r="J123" s="524">
        <v>1</v>
      </c>
      <c r="K123" s="523">
        <v>4</v>
      </c>
      <c r="L123" s="530" t="s">
        <v>353</v>
      </c>
    </row>
    <row r="124" spans="1:12" s="392" customFormat="1" ht="20.100000000000001" customHeight="1">
      <c r="A124" s="522">
        <v>18</v>
      </c>
      <c r="B124" s="523" t="s">
        <v>359</v>
      </c>
      <c r="C124" s="530">
        <v>1</v>
      </c>
      <c r="D124" s="523">
        <v>4</v>
      </c>
      <c r="E124" s="523">
        <v>17</v>
      </c>
      <c r="F124" s="527">
        <v>0</v>
      </c>
      <c r="G124" s="544">
        <v>1</v>
      </c>
      <c r="H124" s="524">
        <v>1</v>
      </c>
      <c r="I124" s="524">
        <v>1</v>
      </c>
      <c r="J124" s="524">
        <v>1</v>
      </c>
      <c r="K124" s="523">
        <v>4</v>
      </c>
      <c r="L124" s="530" t="s">
        <v>353</v>
      </c>
    </row>
    <row r="125" spans="1:12" s="392" customFormat="1" ht="20.100000000000001" customHeight="1">
      <c r="A125" s="522">
        <v>18</v>
      </c>
      <c r="B125" s="523" t="s">
        <v>359</v>
      </c>
      <c r="C125" s="530">
        <v>1</v>
      </c>
      <c r="D125" s="523">
        <v>25</v>
      </c>
      <c r="E125" s="523">
        <v>17</v>
      </c>
      <c r="F125" s="527">
        <v>0</v>
      </c>
      <c r="G125" s="544">
        <v>1</v>
      </c>
      <c r="H125" s="524">
        <v>1</v>
      </c>
      <c r="I125" s="524">
        <v>1</v>
      </c>
      <c r="J125" s="524">
        <v>1</v>
      </c>
      <c r="K125" s="523">
        <v>4</v>
      </c>
      <c r="L125" s="530" t="s">
        <v>353</v>
      </c>
    </row>
    <row r="126" spans="1:12" s="392" customFormat="1" ht="20.100000000000001" customHeight="1">
      <c r="A126" s="522">
        <v>18</v>
      </c>
      <c r="B126" s="523" t="s">
        <v>359</v>
      </c>
      <c r="C126" s="530">
        <v>1</v>
      </c>
      <c r="D126" s="523">
        <v>4</v>
      </c>
      <c r="E126" s="523">
        <v>17</v>
      </c>
      <c r="F126" s="527">
        <v>0</v>
      </c>
      <c r="G126" s="544">
        <v>1</v>
      </c>
      <c r="H126" s="524">
        <v>1</v>
      </c>
      <c r="I126" s="524">
        <v>1</v>
      </c>
      <c r="J126" s="524">
        <v>1</v>
      </c>
      <c r="K126" s="523">
        <v>4</v>
      </c>
      <c r="L126" s="530" t="s">
        <v>353</v>
      </c>
    </row>
    <row r="127" spans="1:12" s="392" customFormat="1" ht="20.100000000000001" customHeight="1">
      <c r="A127" s="522">
        <v>18</v>
      </c>
      <c r="B127" s="523" t="s">
        <v>359</v>
      </c>
      <c r="C127" s="530">
        <v>1</v>
      </c>
      <c r="D127" s="523">
        <v>10</v>
      </c>
      <c r="E127" s="523">
        <v>17</v>
      </c>
      <c r="F127" s="527">
        <v>0</v>
      </c>
      <c r="G127" s="544">
        <v>1</v>
      </c>
      <c r="H127" s="524">
        <v>1</v>
      </c>
      <c r="I127" s="524">
        <v>1</v>
      </c>
      <c r="J127" s="524">
        <v>1</v>
      </c>
      <c r="K127" s="523">
        <v>4</v>
      </c>
      <c r="L127" s="530" t="s">
        <v>353</v>
      </c>
    </row>
    <row r="128" spans="1:12" s="392" customFormat="1" ht="20.100000000000001" customHeight="1">
      <c r="A128" s="522">
        <v>18</v>
      </c>
      <c r="B128" s="523" t="s">
        <v>359</v>
      </c>
      <c r="C128" s="530">
        <v>1</v>
      </c>
      <c r="D128" s="523">
        <v>4</v>
      </c>
      <c r="E128" s="523">
        <v>17</v>
      </c>
      <c r="F128" s="527">
        <v>0</v>
      </c>
      <c r="G128" s="544">
        <v>1</v>
      </c>
      <c r="H128" s="524">
        <v>1</v>
      </c>
      <c r="I128" s="524">
        <v>1</v>
      </c>
      <c r="J128" s="524">
        <v>1</v>
      </c>
      <c r="K128" s="523">
        <v>4</v>
      </c>
      <c r="L128" s="530" t="s">
        <v>353</v>
      </c>
    </row>
    <row r="129" spans="1:12" s="392" customFormat="1" ht="20.100000000000001" customHeight="1">
      <c r="A129" s="522">
        <v>18</v>
      </c>
      <c r="B129" s="523" t="s">
        <v>359</v>
      </c>
      <c r="C129" s="530">
        <v>1</v>
      </c>
      <c r="D129" s="523">
        <v>25</v>
      </c>
      <c r="E129" s="523">
        <v>17</v>
      </c>
      <c r="F129" s="527">
        <v>0</v>
      </c>
      <c r="G129" s="544">
        <v>1</v>
      </c>
      <c r="H129" s="524">
        <v>1</v>
      </c>
      <c r="I129" s="524">
        <v>1</v>
      </c>
      <c r="J129" s="524">
        <v>1</v>
      </c>
      <c r="K129" s="523">
        <v>4</v>
      </c>
      <c r="L129" s="530" t="s">
        <v>353</v>
      </c>
    </row>
    <row r="130" spans="1:12" s="392" customFormat="1" ht="20.100000000000001" customHeight="1">
      <c r="A130" s="522">
        <v>18</v>
      </c>
      <c r="B130" s="523" t="s">
        <v>359</v>
      </c>
      <c r="C130" s="530">
        <v>1</v>
      </c>
      <c r="D130" s="523">
        <v>4</v>
      </c>
      <c r="E130" s="523">
        <v>17</v>
      </c>
      <c r="F130" s="527">
        <v>0</v>
      </c>
      <c r="G130" s="544">
        <v>1</v>
      </c>
      <c r="H130" s="524">
        <v>1</v>
      </c>
      <c r="I130" s="524">
        <v>1</v>
      </c>
      <c r="J130" s="524">
        <v>1</v>
      </c>
      <c r="K130" s="523">
        <v>4</v>
      </c>
      <c r="L130" s="530" t="s">
        <v>353</v>
      </c>
    </row>
    <row r="131" spans="1:12" s="392" customFormat="1" ht="20.100000000000001" customHeight="1">
      <c r="A131" s="522" t="s">
        <v>387</v>
      </c>
      <c r="B131" s="523" t="s">
        <v>387</v>
      </c>
      <c r="C131" s="530" t="s">
        <v>387</v>
      </c>
      <c r="D131" s="523" t="s">
        <v>387</v>
      </c>
      <c r="E131" s="523" t="s">
        <v>387</v>
      </c>
      <c r="F131" s="527" t="s">
        <v>387</v>
      </c>
      <c r="G131" s="544" t="s">
        <v>387</v>
      </c>
      <c r="H131" s="524" t="s">
        <v>387</v>
      </c>
      <c r="I131" s="524" t="s">
        <v>387</v>
      </c>
      <c r="J131" s="524" t="s">
        <v>387</v>
      </c>
      <c r="K131" s="523" t="s">
        <v>387</v>
      </c>
      <c r="L131" s="530" t="s">
        <v>387</v>
      </c>
    </row>
    <row r="132" spans="1:12" s="392" customFormat="1" ht="20.100000000000001" customHeight="1">
      <c r="A132" s="522">
        <v>19</v>
      </c>
      <c r="B132" s="523" t="s">
        <v>350</v>
      </c>
      <c r="C132" s="530">
        <v>1</v>
      </c>
      <c r="D132" s="523">
        <v>0</v>
      </c>
      <c r="E132" s="523">
        <v>11</v>
      </c>
      <c r="F132" s="527">
        <v>0</v>
      </c>
      <c r="G132" s="544">
        <v>1</v>
      </c>
      <c r="H132" s="524">
        <v>1</v>
      </c>
      <c r="I132" s="524">
        <v>1</v>
      </c>
      <c r="J132" s="524">
        <v>1</v>
      </c>
      <c r="K132" s="523">
        <v>4</v>
      </c>
      <c r="L132" s="530" t="s">
        <v>353</v>
      </c>
    </row>
    <row r="133" spans="1:12" s="392" customFormat="1" ht="20.100000000000001" customHeight="1">
      <c r="A133" s="522">
        <v>19</v>
      </c>
      <c r="B133" s="523" t="s">
        <v>350</v>
      </c>
      <c r="C133" s="530">
        <v>1</v>
      </c>
      <c r="D133" s="523">
        <v>16</v>
      </c>
      <c r="E133" s="523">
        <v>12</v>
      </c>
      <c r="F133" s="527">
        <v>0</v>
      </c>
      <c r="G133" s="544">
        <v>1</v>
      </c>
      <c r="H133" s="524">
        <v>1</v>
      </c>
      <c r="I133" s="524">
        <v>1</v>
      </c>
      <c r="J133" s="524">
        <v>1</v>
      </c>
      <c r="K133" s="523">
        <v>4</v>
      </c>
      <c r="L133" s="530" t="s">
        <v>353</v>
      </c>
    </row>
    <row r="134" spans="1:12" s="392" customFormat="1" ht="20.100000000000001" customHeight="1">
      <c r="A134" s="522">
        <v>19</v>
      </c>
      <c r="B134" s="523" t="s">
        <v>350</v>
      </c>
      <c r="C134" s="530">
        <v>1</v>
      </c>
      <c r="D134" s="523">
        <v>4</v>
      </c>
      <c r="E134" s="523">
        <v>12</v>
      </c>
      <c r="F134" s="527">
        <v>0</v>
      </c>
      <c r="G134" s="544">
        <v>1</v>
      </c>
      <c r="H134" s="524">
        <v>1</v>
      </c>
      <c r="I134" s="524">
        <v>1</v>
      </c>
      <c r="J134" s="524">
        <v>1</v>
      </c>
      <c r="K134" s="523">
        <v>4</v>
      </c>
      <c r="L134" s="530" t="s">
        <v>353</v>
      </c>
    </row>
    <row r="135" spans="1:12" s="392" customFormat="1" ht="20.100000000000001" customHeight="1">
      <c r="A135" s="522">
        <v>19</v>
      </c>
      <c r="B135" s="523" t="s">
        <v>350</v>
      </c>
      <c r="C135" s="530">
        <v>1</v>
      </c>
      <c r="D135" s="523">
        <v>25</v>
      </c>
      <c r="E135" s="523">
        <v>22</v>
      </c>
      <c r="F135" s="527">
        <v>0</v>
      </c>
      <c r="G135" s="544">
        <v>1</v>
      </c>
      <c r="H135" s="524">
        <v>1</v>
      </c>
      <c r="I135" s="524">
        <v>1</v>
      </c>
      <c r="J135" s="524">
        <v>1</v>
      </c>
      <c r="K135" s="523">
        <v>4</v>
      </c>
      <c r="L135" s="530" t="s">
        <v>353</v>
      </c>
    </row>
    <row r="136" spans="1:12" s="392" customFormat="1" ht="20.100000000000001" customHeight="1">
      <c r="A136" s="522">
        <v>19</v>
      </c>
      <c r="B136" s="523" t="s">
        <v>350</v>
      </c>
      <c r="C136" s="530">
        <v>1</v>
      </c>
      <c r="D136" s="523">
        <v>4</v>
      </c>
      <c r="E136" s="523">
        <v>22</v>
      </c>
      <c r="F136" s="527">
        <v>0</v>
      </c>
      <c r="G136" s="544">
        <v>1</v>
      </c>
      <c r="H136" s="524">
        <v>1</v>
      </c>
      <c r="I136" s="524">
        <v>1</v>
      </c>
      <c r="J136" s="524">
        <v>1</v>
      </c>
      <c r="K136" s="523">
        <v>4</v>
      </c>
      <c r="L136" s="530" t="s">
        <v>353</v>
      </c>
    </row>
    <row r="137" spans="1:12" s="392" customFormat="1" ht="20.100000000000001" customHeight="1">
      <c r="A137" s="522">
        <v>19</v>
      </c>
      <c r="B137" s="523" t="s">
        <v>350</v>
      </c>
      <c r="C137" s="530">
        <v>1</v>
      </c>
      <c r="D137" s="523">
        <v>10</v>
      </c>
      <c r="E137" s="523">
        <v>22</v>
      </c>
      <c r="F137" s="527">
        <v>0</v>
      </c>
      <c r="G137" s="544">
        <v>1</v>
      </c>
      <c r="H137" s="524">
        <v>1</v>
      </c>
      <c r="I137" s="524">
        <v>1</v>
      </c>
      <c r="J137" s="524">
        <v>1</v>
      </c>
      <c r="K137" s="523">
        <v>4</v>
      </c>
      <c r="L137" s="530" t="s">
        <v>353</v>
      </c>
    </row>
    <row r="138" spans="1:12" s="392" customFormat="1" ht="20.100000000000001" customHeight="1">
      <c r="A138" s="522">
        <v>19</v>
      </c>
      <c r="B138" s="523" t="s">
        <v>350</v>
      </c>
      <c r="C138" s="530">
        <v>1</v>
      </c>
      <c r="D138" s="523">
        <v>4</v>
      </c>
      <c r="E138" s="523">
        <v>22</v>
      </c>
      <c r="F138" s="527">
        <v>0</v>
      </c>
      <c r="G138" s="544">
        <v>1</v>
      </c>
      <c r="H138" s="524">
        <v>1</v>
      </c>
      <c r="I138" s="524">
        <v>1</v>
      </c>
      <c r="J138" s="524">
        <v>1</v>
      </c>
      <c r="K138" s="523">
        <v>4</v>
      </c>
      <c r="L138" s="530" t="s">
        <v>353</v>
      </c>
    </row>
    <row r="139" spans="1:12" s="392" customFormat="1" ht="20.100000000000001" customHeight="1">
      <c r="A139" s="522">
        <v>19</v>
      </c>
      <c r="B139" s="523" t="s">
        <v>350</v>
      </c>
      <c r="C139" s="530">
        <v>1</v>
      </c>
      <c r="D139" s="523">
        <v>25</v>
      </c>
      <c r="E139" s="523">
        <v>12</v>
      </c>
      <c r="F139" s="527">
        <v>0</v>
      </c>
      <c r="G139" s="544">
        <v>1</v>
      </c>
      <c r="H139" s="524">
        <v>1</v>
      </c>
      <c r="I139" s="524">
        <v>1</v>
      </c>
      <c r="J139" s="524">
        <v>1</v>
      </c>
      <c r="K139" s="523">
        <v>4</v>
      </c>
      <c r="L139" s="530" t="s">
        <v>353</v>
      </c>
    </row>
    <row r="140" spans="1:12" s="392" customFormat="1" ht="20.100000000000001" customHeight="1">
      <c r="A140" s="522">
        <v>19</v>
      </c>
      <c r="B140" s="523" t="s">
        <v>350</v>
      </c>
      <c r="C140" s="530">
        <v>1</v>
      </c>
      <c r="D140" s="523">
        <v>4</v>
      </c>
      <c r="E140" s="523">
        <v>12</v>
      </c>
      <c r="F140" s="527">
        <v>0</v>
      </c>
      <c r="G140" s="544">
        <v>1</v>
      </c>
      <c r="H140" s="524">
        <v>1</v>
      </c>
      <c r="I140" s="524">
        <v>1</v>
      </c>
      <c r="J140" s="524">
        <v>1</v>
      </c>
      <c r="K140" s="523">
        <v>4</v>
      </c>
      <c r="L140" s="530" t="s">
        <v>353</v>
      </c>
    </row>
    <row r="141" spans="1:12" s="392" customFormat="1" ht="20.100000000000001" customHeight="1">
      <c r="A141" s="522" t="s">
        <v>387</v>
      </c>
      <c r="B141" s="523" t="s">
        <v>387</v>
      </c>
      <c r="C141" s="530" t="s">
        <v>387</v>
      </c>
      <c r="D141" s="523" t="s">
        <v>387</v>
      </c>
      <c r="E141" s="523" t="s">
        <v>387</v>
      </c>
      <c r="F141" s="527" t="s">
        <v>387</v>
      </c>
      <c r="G141" s="544" t="s">
        <v>387</v>
      </c>
      <c r="H141" s="524" t="s">
        <v>387</v>
      </c>
      <c r="I141" s="524" t="s">
        <v>387</v>
      </c>
      <c r="J141" s="524" t="s">
        <v>387</v>
      </c>
      <c r="K141" s="523" t="s">
        <v>387</v>
      </c>
      <c r="L141" s="530" t="s">
        <v>387</v>
      </c>
    </row>
    <row r="142" spans="1:12" s="392" customFormat="1" ht="20.100000000000001" customHeight="1">
      <c r="A142" s="522">
        <v>20</v>
      </c>
      <c r="B142" s="523" t="s">
        <v>351</v>
      </c>
      <c r="C142" s="530">
        <v>1</v>
      </c>
      <c r="D142" s="523">
        <v>0</v>
      </c>
      <c r="E142" s="523">
        <v>6</v>
      </c>
      <c r="F142" s="527">
        <v>0</v>
      </c>
      <c r="G142" s="544">
        <v>1</v>
      </c>
      <c r="H142" s="524">
        <v>1</v>
      </c>
      <c r="I142" s="524">
        <v>1</v>
      </c>
      <c r="J142" s="524">
        <v>1</v>
      </c>
      <c r="K142" s="523">
        <v>4</v>
      </c>
      <c r="L142" s="530" t="s">
        <v>353</v>
      </c>
    </row>
    <row r="143" spans="1:12" s="392" customFormat="1" ht="20.100000000000001" customHeight="1">
      <c r="A143" s="522">
        <v>20</v>
      </c>
      <c r="B143" s="523" t="s">
        <v>351</v>
      </c>
      <c r="C143" s="530">
        <v>1</v>
      </c>
      <c r="D143" s="523">
        <v>22</v>
      </c>
      <c r="E143" s="523">
        <v>13.2</v>
      </c>
      <c r="F143" s="527">
        <v>0</v>
      </c>
      <c r="G143" s="544">
        <v>1</v>
      </c>
      <c r="H143" s="524">
        <v>1</v>
      </c>
      <c r="I143" s="524">
        <v>1</v>
      </c>
      <c r="J143" s="524">
        <v>1</v>
      </c>
      <c r="K143" s="523">
        <v>4</v>
      </c>
      <c r="L143" s="530" t="s">
        <v>353</v>
      </c>
    </row>
    <row r="144" spans="1:12" s="392" customFormat="1" ht="20.100000000000001" customHeight="1">
      <c r="A144" s="522">
        <v>20</v>
      </c>
      <c r="B144" s="523" t="s">
        <v>351</v>
      </c>
      <c r="C144" s="530">
        <v>1</v>
      </c>
      <c r="D144" s="523">
        <v>4.5</v>
      </c>
      <c r="E144" s="523">
        <v>13.2</v>
      </c>
      <c r="F144" s="527">
        <v>0</v>
      </c>
      <c r="G144" s="544">
        <v>1</v>
      </c>
      <c r="H144" s="524">
        <v>1</v>
      </c>
      <c r="I144" s="524">
        <v>1</v>
      </c>
      <c r="J144" s="524">
        <v>1</v>
      </c>
      <c r="K144" s="523">
        <v>4</v>
      </c>
      <c r="L144" s="530" t="s">
        <v>353</v>
      </c>
    </row>
    <row r="145" spans="1:12" s="392" customFormat="1" ht="20.100000000000001" customHeight="1">
      <c r="A145" s="522">
        <v>20</v>
      </c>
      <c r="B145" s="523" t="s">
        <v>351</v>
      </c>
      <c r="C145" s="530">
        <v>1</v>
      </c>
      <c r="D145" s="523">
        <v>4.5</v>
      </c>
      <c r="E145" s="523">
        <v>13.2</v>
      </c>
      <c r="F145" s="527">
        <v>0</v>
      </c>
      <c r="G145" s="544">
        <v>1</v>
      </c>
      <c r="H145" s="524">
        <v>1</v>
      </c>
      <c r="I145" s="524">
        <v>1</v>
      </c>
      <c r="J145" s="524">
        <v>1</v>
      </c>
      <c r="K145" s="523">
        <v>4</v>
      </c>
      <c r="L145" s="530" t="s">
        <v>353</v>
      </c>
    </row>
    <row r="146" spans="1:12" s="392" customFormat="1" ht="20.100000000000001" customHeight="1">
      <c r="A146" s="522">
        <v>20</v>
      </c>
      <c r="B146" s="523" t="s">
        <v>351</v>
      </c>
      <c r="C146" s="530">
        <v>1</v>
      </c>
      <c r="D146" s="523">
        <v>25</v>
      </c>
      <c r="E146" s="523">
        <v>13.2</v>
      </c>
      <c r="F146" s="527">
        <v>0</v>
      </c>
      <c r="G146" s="544">
        <v>1</v>
      </c>
      <c r="H146" s="524">
        <v>1</v>
      </c>
      <c r="I146" s="524">
        <v>1</v>
      </c>
      <c r="J146" s="524">
        <v>1</v>
      </c>
      <c r="K146" s="523">
        <v>4</v>
      </c>
      <c r="L146" s="530" t="s">
        <v>353</v>
      </c>
    </row>
    <row r="147" spans="1:12" s="392" customFormat="1" ht="20.100000000000001" customHeight="1">
      <c r="A147" s="522">
        <v>20</v>
      </c>
      <c r="B147" s="523" t="s">
        <v>351</v>
      </c>
      <c r="C147" s="530">
        <v>1</v>
      </c>
      <c r="D147" s="523">
        <v>4.5</v>
      </c>
      <c r="E147" s="523">
        <v>12.6</v>
      </c>
      <c r="F147" s="527">
        <v>0</v>
      </c>
      <c r="G147" s="544">
        <v>1</v>
      </c>
      <c r="H147" s="524">
        <v>1</v>
      </c>
      <c r="I147" s="524">
        <v>1</v>
      </c>
      <c r="J147" s="524">
        <v>1</v>
      </c>
      <c r="K147" s="523">
        <v>4</v>
      </c>
      <c r="L147" s="530" t="s">
        <v>353</v>
      </c>
    </row>
    <row r="148" spans="1:12" s="392" customFormat="1" ht="20.100000000000001" customHeight="1">
      <c r="A148" s="522">
        <v>20</v>
      </c>
      <c r="B148" s="523" t="s">
        <v>351</v>
      </c>
      <c r="C148" s="530">
        <v>1</v>
      </c>
      <c r="D148" s="523">
        <v>4.5</v>
      </c>
      <c r="E148" s="523">
        <v>12.6</v>
      </c>
      <c r="F148" s="527">
        <v>0</v>
      </c>
      <c r="G148" s="544">
        <v>1</v>
      </c>
      <c r="H148" s="524">
        <v>1</v>
      </c>
      <c r="I148" s="524">
        <v>1</v>
      </c>
      <c r="J148" s="524">
        <v>1</v>
      </c>
      <c r="K148" s="523">
        <v>4</v>
      </c>
      <c r="L148" s="530" t="s">
        <v>353</v>
      </c>
    </row>
    <row r="149" spans="1:12" s="392" customFormat="1" ht="20.100000000000001" customHeight="1">
      <c r="A149" s="522" t="s">
        <v>387</v>
      </c>
      <c r="B149" s="523" t="s">
        <v>387</v>
      </c>
      <c r="C149" s="530" t="s">
        <v>387</v>
      </c>
      <c r="D149" s="523" t="s">
        <v>387</v>
      </c>
      <c r="E149" s="523" t="s">
        <v>387</v>
      </c>
      <c r="F149" s="527" t="s">
        <v>387</v>
      </c>
      <c r="G149" s="544" t="s">
        <v>387</v>
      </c>
      <c r="H149" s="524" t="s">
        <v>387</v>
      </c>
      <c r="I149" s="524" t="s">
        <v>387</v>
      </c>
      <c r="J149" s="524" t="s">
        <v>387</v>
      </c>
      <c r="K149" s="523" t="s">
        <v>387</v>
      </c>
      <c r="L149" s="530" t="s">
        <v>387</v>
      </c>
    </row>
    <row r="150" spans="1:12" s="392" customFormat="1" ht="20.100000000000001" customHeight="1">
      <c r="A150" s="522">
        <v>21</v>
      </c>
      <c r="B150" s="523" t="s">
        <v>352</v>
      </c>
      <c r="C150" s="530">
        <v>1</v>
      </c>
      <c r="D150" s="523">
        <v>0</v>
      </c>
      <c r="E150" s="523">
        <v>6.9</v>
      </c>
      <c r="F150" s="527">
        <v>0</v>
      </c>
      <c r="G150" s="544">
        <v>1</v>
      </c>
      <c r="H150" s="524">
        <v>1</v>
      </c>
      <c r="I150" s="524">
        <v>1</v>
      </c>
      <c r="J150" s="524">
        <v>1</v>
      </c>
      <c r="K150" s="523">
        <v>4</v>
      </c>
      <c r="L150" s="530" t="s">
        <v>353</v>
      </c>
    </row>
    <row r="151" spans="1:12" s="392" customFormat="1" ht="20.100000000000001" customHeight="1">
      <c r="A151" s="522">
        <v>21</v>
      </c>
      <c r="B151" s="523" t="s">
        <v>352</v>
      </c>
      <c r="C151" s="530">
        <v>1</v>
      </c>
      <c r="D151" s="523">
        <v>22</v>
      </c>
      <c r="E151" s="523">
        <v>27.24</v>
      </c>
      <c r="F151" s="527">
        <v>0</v>
      </c>
      <c r="G151" s="544">
        <v>1</v>
      </c>
      <c r="H151" s="524">
        <v>1</v>
      </c>
      <c r="I151" s="524">
        <v>1</v>
      </c>
      <c r="J151" s="524">
        <v>1</v>
      </c>
      <c r="K151" s="523">
        <v>4</v>
      </c>
      <c r="L151" s="530" t="s">
        <v>353</v>
      </c>
    </row>
    <row r="152" spans="1:12" s="392" customFormat="1" ht="20.100000000000001" customHeight="1">
      <c r="A152" s="522">
        <v>21</v>
      </c>
      <c r="B152" s="523" t="s">
        <v>352</v>
      </c>
      <c r="C152" s="530">
        <v>1</v>
      </c>
      <c r="D152" s="523">
        <v>4.5</v>
      </c>
      <c r="E152" s="523">
        <v>27.24</v>
      </c>
      <c r="F152" s="527">
        <v>0</v>
      </c>
      <c r="G152" s="544">
        <v>1</v>
      </c>
      <c r="H152" s="524">
        <v>1</v>
      </c>
      <c r="I152" s="524">
        <v>1</v>
      </c>
      <c r="J152" s="524">
        <v>1</v>
      </c>
      <c r="K152" s="523">
        <v>4</v>
      </c>
      <c r="L152" s="530" t="s">
        <v>353</v>
      </c>
    </row>
    <row r="153" spans="1:12" s="392" customFormat="1" ht="20.100000000000001" customHeight="1">
      <c r="A153" s="522">
        <v>21</v>
      </c>
      <c r="B153" s="523" t="s">
        <v>352</v>
      </c>
      <c r="C153" s="530">
        <v>1</v>
      </c>
      <c r="D153" s="523">
        <v>30.33</v>
      </c>
      <c r="E153" s="523">
        <v>16.68</v>
      </c>
      <c r="F153" s="527">
        <v>0</v>
      </c>
      <c r="G153" s="544">
        <v>1</v>
      </c>
      <c r="H153" s="524">
        <v>1</v>
      </c>
      <c r="I153" s="524">
        <v>1</v>
      </c>
      <c r="J153" s="524">
        <v>1</v>
      </c>
      <c r="K153" s="523">
        <v>4</v>
      </c>
      <c r="L153" s="530" t="s">
        <v>353</v>
      </c>
    </row>
    <row r="154" spans="1:12" s="392" customFormat="1" ht="20.100000000000001" customHeight="1">
      <c r="A154" s="522" t="s">
        <v>387</v>
      </c>
      <c r="B154" s="523" t="s">
        <v>387</v>
      </c>
      <c r="C154" s="530" t="s">
        <v>387</v>
      </c>
      <c r="D154" s="523" t="s">
        <v>387</v>
      </c>
      <c r="E154" s="523" t="s">
        <v>387</v>
      </c>
      <c r="F154" s="527" t="s">
        <v>387</v>
      </c>
      <c r="G154" s="544" t="s">
        <v>387</v>
      </c>
      <c r="H154" s="524" t="s">
        <v>387</v>
      </c>
      <c r="I154" s="524" t="s">
        <v>387</v>
      </c>
      <c r="J154" s="524" t="s">
        <v>387</v>
      </c>
      <c r="K154" s="523" t="s">
        <v>387</v>
      </c>
      <c r="L154" s="530" t="s">
        <v>387</v>
      </c>
    </row>
    <row r="155" spans="1:12" s="392" customFormat="1" ht="39.950000000000003" customHeight="1">
      <c r="A155" s="541"/>
      <c r="C155" s="535"/>
      <c r="G155" s="541"/>
      <c r="L155" s="535"/>
    </row>
    <row r="156" spans="1:12" s="392" customFormat="1" ht="20.100000000000001" customHeight="1">
      <c r="A156" s="541"/>
      <c r="C156" s="535"/>
      <c r="G156" s="541"/>
      <c r="L156" s="535"/>
    </row>
    <row r="157" spans="1:12" s="392" customFormat="1" ht="20.100000000000001" customHeight="1">
      <c r="A157" s="541"/>
      <c r="C157" s="535"/>
      <c r="G157" s="541"/>
      <c r="L157" s="535"/>
    </row>
    <row r="158" spans="1:12" s="392" customFormat="1" ht="20.100000000000001" customHeight="1">
      <c r="A158" s="541"/>
      <c r="C158" s="535"/>
      <c r="G158" s="541"/>
      <c r="L158" s="535"/>
    </row>
    <row r="159" spans="1:12" s="392" customFormat="1" ht="20.100000000000001" customHeight="1">
      <c r="A159" s="541"/>
      <c r="C159" s="535"/>
      <c r="G159" s="541"/>
      <c r="L159" s="535"/>
    </row>
    <row r="160" spans="1:12" s="392" customFormat="1" ht="20.100000000000001" customHeight="1">
      <c r="A160" s="541"/>
      <c r="C160" s="535"/>
      <c r="G160" s="541"/>
      <c r="L160" s="535"/>
    </row>
    <row r="161" spans="1:12" s="392" customFormat="1" ht="20.100000000000001" customHeight="1">
      <c r="A161" s="541"/>
      <c r="C161" s="535"/>
      <c r="G161" s="541"/>
      <c r="L161" s="535"/>
    </row>
    <row r="162" spans="1:12" s="392" customFormat="1" ht="20.100000000000001" customHeight="1">
      <c r="A162" s="541"/>
      <c r="C162" s="535"/>
      <c r="G162" s="541"/>
      <c r="L162" s="535"/>
    </row>
    <row r="163" spans="1:12" s="392" customFormat="1" ht="20.100000000000001" customHeight="1">
      <c r="A163" s="541"/>
      <c r="C163" s="535"/>
      <c r="G163" s="541"/>
      <c r="L163" s="535"/>
    </row>
    <row r="164" spans="1:12" s="392" customFormat="1" ht="20.100000000000001" customHeight="1">
      <c r="A164" s="541"/>
      <c r="C164" s="535"/>
      <c r="G164" s="541"/>
      <c r="L164" s="535"/>
    </row>
    <row r="165" spans="1:12" s="392" customFormat="1" ht="20.100000000000001" customHeight="1">
      <c r="A165" s="541"/>
      <c r="C165" s="535"/>
      <c r="G165" s="541"/>
      <c r="L165" s="535"/>
    </row>
    <row r="166" spans="1:12" s="392" customFormat="1" ht="20.100000000000001" customHeight="1">
      <c r="A166" s="541"/>
      <c r="C166" s="535"/>
      <c r="G166" s="541"/>
      <c r="L166" s="535"/>
    </row>
    <row r="167" spans="1:12" s="392" customFormat="1" ht="20.100000000000001" customHeight="1">
      <c r="A167" s="541"/>
      <c r="C167" s="535"/>
      <c r="G167" s="541"/>
      <c r="L167" s="535"/>
    </row>
    <row r="168" spans="1:12" s="392" customFormat="1" ht="20.100000000000001" customHeight="1">
      <c r="A168" s="541"/>
      <c r="C168" s="535"/>
      <c r="G168" s="541"/>
      <c r="L168" s="535"/>
    </row>
    <row r="169" spans="1:12" s="392" customFormat="1" ht="20.100000000000001" customHeight="1">
      <c r="A169" s="541"/>
      <c r="C169" s="535"/>
      <c r="G169" s="541"/>
      <c r="L169" s="535"/>
    </row>
    <row r="170" spans="1:12" s="392" customFormat="1" ht="20.100000000000001" customHeight="1">
      <c r="A170" s="541"/>
      <c r="C170" s="535"/>
      <c r="G170" s="541"/>
      <c r="L170" s="535"/>
    </row>
    <row r="171" spans="1:12" s="392" customFormat="1" ht="20.100000000000001" customHeight="1">
      <c r="A171" s="541"/>
      <c r="C171" s="535"/>
      <c r="G171" s="541"/>
      <c r="L171" s="535"/>
    </row>
    <row r="172" spans="1:12" s="392" customFormat="1" ht="20.100000000000001" customHeight="1">
      <c r="A172" s="541"/>
      <c r="C172" s="535"/>
      <c r="G172" s="541"/>
      <c r="L172" s="535"/>
    </row>
    <row r="173" spans="1:12" s="392" customFormat="1" ht="20.100000000000001" customHeight="1">
      <c r="A173" s="541"/>
      <c r="C173" s="535"/>
      <c r="G173" s="541"/>
      <c r="L173" s="535"/>
    </row>
    <row r="174" spans="1:12" s="392" customFormat="1" ht="20.100000000000001" customHeight="1">
      <c r="A174" s="541"/>
      <c r="C174" s="535"/>
      <c r="G174" s="541"/>
      <c r="L174" s="535"/>
    </row>
    <row r="175" spans="1:12" s="392" customFormat="1" ht="20.100000000000001" customHeight="1">
      <c r="A175" s="541"/>
      <c r="C175" s="535"/>
      <c r="G175" s="541"/>
      <c r="L175" s="535"/>
    </row>
    <row r="176" spans="1:12" s="392" customFormat="1" ht="20.100000000000001" customHeight="1">
      <c r="A176" s="541"/>
      <c r="C176" s="535"/>
      <c r="G176" s="541"/>
      <c r="L176" s="535"/>
    </row>
    <row r="177" spans="1:12" s="392" customFormat="1" ht="20.100000000000001" customHeight="1">
      <c r="A177" s="541"/>
      <c r="C177" s="535"/>
      <c r="G177" s="541"/>
      <c r="L177" s="535"/>
    </row>
    <row r="178" spans="1:12" s="392" customFormat="1" ht="20.100000000000001" customHeight="1">
      <c r="A178" s="541"/>
      <c r="C178" s="535"/>
      <c r="G178" s="541"/>
      <c r="L178" s="535"/>
    </row>
    <row r="179" spans="1:12" s="392" customFormat="1" ht="20.100000000000001" customHeight="1">
      <c r="A179" s="541"/>
      <c r="C179" s="535"/>
      <c r="G179" s="541"/>
      <c r="L179" s="535"/>
    </row>
    <row r="180" spans="1:12" s="392" customFormat="1" ht="20.100000000000001" customHeight="1">
      <c r="A180" s="541"/>
      <c r="C180" s="535"/>
      <c r="G180" s="541"/>
      <c r="L180" s="535"/>
    </row>
    <row r="181" spans="1:12" s="392" customFormat="1" ht="20.100000000000001" customHeight="1">
      <c r="A181" s="541"/>
      <c r="C181" s="535"/>
      <c r="G181" s="541"/>
      <c r="L181" s="535"/>
    </row>
    <row r="182" spans="1:12" s="392" customFormat="1" ht="20.100000000000001" customHeight="1">
      <c r="A182" s="541"/>
      <c r="C182" s="535"/>
      <c r="G182" s="541"/>
      <c r="L182" s="535"/>
    </row>
    <row r="183" spans="1:12" s="392" customFormat="1" ht="20.100000000000001" customHeight="1">
      <c r="A183" s="541"/>
      <c r="C183" s="535"/>
      <c r="G183" s="541"/>
      <c r="L183" s="535"/>
    </row>
    <row r="184" spans="1:12" s="392" customFormat="1" ht="20.100000000000001" customHeight="1">
      <c r="A184" s="541"/>
      <c r="C184" s="535"/>
      <c r="G184" s="541"/>
      <c r="L184" s="535"/>
    </row>
    <row r="185" spans="1:12" s="392" customFormat="1" ht="20.100000000000001" customHeight="1">
      <c r="A185" s="541"/>
      <c r="C185" s="535"/>
      <c r="G185" s="541"/>
      <c r="L185" s="535"/>
    </row>
    <row r="186" spans="1:12" s="392" customFormat="1" ht="20.100000000000001" customHeight="1">
      <c r="A186" s="541"/>
      <c r="C186" s="535"/>
      <c r="G186" s="541"/>
      <c r="L186" s="535"/>
    </row>
    <row r="187" spans="1:12" s="392" customFormat="1" ht="20.100000000000001" customHeight="1">
      <c r="A187" s="541"/>
      <c r="C187" s="535"/>
      <c r="G187" s="541"/>
      <c r="L187" s="535"/>
    </row>
    <row r="188" spans="1:12" s="392" customFormat="1" ht="20.100000000000001" customHeight="1">
      <c r="A188" s="541"/>
      <c r="C188" s="535"/>
      <c r="G188" s="541"/>
      <c r="L188" s="535"/>
    </row>
    <row r="189" spans="1:12" s="392" customFormat="1" ht="20.100000000000001" customHeight="1">
      <c r="A189" s="541"/>
      <c r="C189" s="535"/>
      <c r="G189" s="541"/>
      <c r="L189" s="535"/>
    </row>
    <row r="190" spans="1:12" s="392" customFormat="1" ht="20.100000000000001" customHeight="1">
      <c r="A190" s="541"/>
      <c r="C190" s="535"/>
      <c r="G190" s="541"/>
      <c r="L190" s="535"/>
    </row>
    <row r="191" spans="1:12" s="392" customFormat="1" ht="20.100000000000001" customHeight="1">
      <c r="A191" s="541"/>
      <c r="C191" s="535"/>
      <c r="G191" s="541"/>
      <c r="L191" s="535"/>
    </row>
    <row r="192" spans="1:12" s="392" customFormat="1" ht="20.100000000000001" customHeight="1">
      <c r="A192" s="541"/>
      <c r="C192" s="535"/>
      <c r="G192" s="541"/>
      <c r="L192" s="535"/>
    </row>
    <row r="193" spans="1:12" s="392" customFormat="1" ht="20.100000000000001" customHeight="1">
      <c r="A193" s="541"/>
      <c r="C193" s="535"/>
      <c r="G193" s="541"/>
      <c r="L193" s="535"/>
    </row>
    <row r="194" spans="1:12" s="392" customFormat="1" ht="20.100000000000001" customHeight="1">
      <c r="A194" s="541"/>
      <c r="C194" s="535"/>
      <c r="G194" s="541"/>
      <c r="L194" s="535"/>
    </row>
    <row r="195" spans="1:12" s="392" customFormat="1" ht="20.100000000000001" customHeight="1">
      <c r="A195" s="541"/>
      <c r="C195" s="535"/>
      <c r="G195" s="541"/>
      <c r="L195" s="535"/>
    </row>
    <row r="196" spans="1:12" s="392" customFormat="1" ht="20.100000000000001" customHeight="1">
      <c r="A196" s="541"/>
      <c r="C196" s="535"/>
      <c r="G196" s="541"/>
      <c r="L196" s="535"/>
    </row>
    <row r="197" spans="1:12" s="392" customFormat="1" ht="20.100000000000001" customHeight="1">
      <c r="A197" s="541"/>
      <c r="C197" s="535"/>
      <c r="G197" s="541"/>
      <c r="L197" s="535"/>
    </row>
    <row r="198" spans="1:12" s="392" customFormat="1" ht="20.100000000000001" customHeight="1">
      <c r="A198" s="541"/>
      <c r="C198" s="535"/>
      <c r="G198" s="541"/>
      <c r="L198" s="535"/>
    </row>
    <row r="199" spans="1:12" s="392" customFormat="1" ht="20.100000000000001" customHeight="1">
      <c r="A199" s="541"/>
      <c r="C199" s="535"/>
      <c r="G199" s="541"/>
      <c r="L199" s="535"/>
    </row>
    <row r="200" spans="1:12" s="392" customFormat="1" ht="20.100000000000001" customHeight="1">
      <c r="A200" s="541"/>
      <c r="C200" s="535"/>
      <c r="G200" s="541"/>
      <c r="L200" s="535"/>
    </row>
    <row r="201" spans="1:12" s="392" customFormat="1" ht="20.100000000000001" customHeight="1">
      <c r="A201" s="541"/>
      <c r="C201" s="535"/>
      <c r="G201" s="541"/>
      <c r="L201" s="535"/>
    </row>
    <row r="202" spans="1:12" s="392" customFormat="1" ht="20.100000000000001" customHeight="1">
      <c r="A202" s="541"/>
      <c r="C202" s="535"/>
      <c r="G202" s="541"/>
      <c r="L202" s="535"/>
    </row>
    <row r="203" spans="1:12" s="392" customFormat="1" ht="20.100000000000001" customHeight="1">
      <c r="A203" s="541"/>
      <c r="C203" s="535"/>
      <c r="G203" s="541"/>
      <c r="L203" s="535"/>
    </row>
    <row r="204" spans="1:12" s="392" customFormat="1" ht="20.100000000000001" customHeight="1">
      <c r="A204" s="541"/>
      <c r="C204" s="535"/>
      <c r="G204" s="541"/>
      <c r="L204" s="535"/>
    </row>
    <row r="205" spans="1:12" s="392" customFormat="1" ht="20.100000000000001" customHeight="1">
      <c r="A205" s="541"/>
      <c r="C205" s="535"/>
      <c r="G205" s="541"/>
      <c r="L205" s="535"/>
    </row>
    <row r="206" spans="1:12" s="392" customFormat="1" ht="20.100000000000001" customHeight="1">
      <c r="A206" s="541"/>
      <c r="C206" s="535"/>
      <c r="G206" s="541"/>
      <c r="L206" s="535"/>
    </row>
    <row r="207" spans="1:12" s="392" customFormat="1" ht="20.100000000000001" customHeight="1">
      <c r="A207" s="541"/>
      <c r="C207" s="535"/>
      <c r="G207" s="541"/>
      <c r="L207" s="535"/>
    </row>
    <row r="208" spans="1:12" s="392" customFormat="1" ht="20.100000000000001" customHeight="1">
      <c r="A208" s="541"/>
      <c r="C208" s="535"/>
      <c r="G208" s="541"/>
      <c r="L208" s="535"/>
    </row>
    <row r="209" spans="1:12" s="392" customFormat="1" ht="20.100000000000001" customHeight="1">
      <c r="A209" s="541"/>
      <c r="C209" s="535"/>
      <c r="G209" s="541"/>
      <c r="L209" s="535"/>
    </row>
    <row r="210" spans="1:12" s="392" customFormat="1" ht="20.100000000000001" customHeight="1">
      <c r="A210" s="541"/>
      <c r="C210" s="535"/>
      <c r="G210" s="541"/>
      <c r="L210" s="535"/>
    </row>
    <row r="211" spans="1:12" s="392" customFormat="1" ht="20.100000000000001" customHeight="1">
      <c r="A211" s="541"/>
      <c r="C211" s="535"/>
      <c r="G211" s="541"/>
      <c r="L211" s="535"/>
    </row>
    <row r="212" spans="1:12" s="392" customFormat="1" ht="20.100000000000001" customHeight="1">
      <c r="A212" s="541"/>
      <c r="C212" s="535"/>
      <c r="G212" s="541"/>
      <c r="L212" s="535"/>
    </row>
    <row r="213" spans="1:12" s="392" customFormat="1" ht="20.100000000000001" customHeight="1">
      <c r="A213" s="541"/>
      <c r="C213" s="535"/>
      <c r="G213" s="541"/>
      <c r="L213" s="535"/>
    </row>
    <row r="214" spans="1:12" s="392" customFormat="1" ht="20.100000000000001" customHeight="1">
      <c r="A214" s="541"/>
      <c r="C214" s="535"/>
      <c r="G214" s="541"/>
      <c r="L214" s="535"/>
    </row>
    <row r="215" spans="1:12" s="392" customFormat="1" ht="20.100000000000001" customHeight="1">
      <c r="A215" s="541"/>
      <c r="C215" s="535"/>
      <c r="G215" s="541"/>
      <c r="L215" s="535"/>
    </row>
    <row r="216" spans="1:12" s="392" customFormat="1" ht="20.100000000000001" customHeight="1">
      <c r="A216" s="541"/>
      <c r="C216" s="535"/>
      <c r="G216" s="541"/>
      <c r="L216" s="535"/>
    </row>
    <row r="217" spans="1:12" s="392" customFormat="1" ht="20.100000000000001" customHeight="1">
      <c r="A217" s="541"/>
      <c r="C217" s="535"/>
      <c r="G217" s="541"/>
      <c r="L217" s="535"/>
    </row>
    <row r="218" spans="1:12" s="392" customFormat="1" ht="20.100000000000001" customHeight="1">
      <c r="A218" s="541"/>
      <c r="C218" s="535"/>
      <c r="G218" s="541"/>
      <c r="L218" s="535"/>
    </row>
    <row r="219" spans="1:12" s="392" customFormat="1" ht="20.100000000000001" customHeight="1">
      <c r="A219" s="541"/>
      <c r="C219" s="535"/>
      <c r="G219" s="541"/>
      <c r="L219" s="535"/>
    </row>
    <row r="220" spans="1:12" s="392" customFormat="1" ht="20.100000000000001" customHeight="1">
      <c r="A220" s="541"/>
      <c r="C220" s="535"/>
      <c r="G220" s="541"/>
      <c r="L220" s="535"/>
    </row>
    <row r="221" spans="1:12" s="392" customFormat="1" ht="20.100000000000001" customHeight="1">
      <c r="A221" s="541"/>
      <c r="C221" s="535"/>
      <c r="G221" s="541"/>
      <c r="L221" s="535"/>
    </row>
    <row r="222" spans="1:12" s="392" customFormat="1" ht="20.100000000000001" customHeight="1">
      <c r="A222" s="541"/>
      <c r="C222" s="535"/>
      <c r="G222" s="541"/>
      <c r="L222" s="535"/>
    </row>
    <row r="223" spans="1:12" s="392" customFormat="1" ht="20.100000000000001" customHeight="1">
      <c r="A223" s="541"/>
      <c r="C223" s="535"/>
      <c r="G223" s="541"/>
      <c r="L223" s="535"/>
    </row>
    <row r="224" spans="1:12" s="392" customFormat="1" ht="20.100000000000001" customHeight="1">
      <c r="A224" s="541"/>
      <c r="C224" s="535"/>
      <c r="G224" s="541"/>
      <c r="L224" s="535"/>
    </row>
    <row r="225" spans="1:12" s="392" customFormat="1" ht="20.100000000000001" customHeight="1">
      <c r="A225" s="541"/>
      <c r="C225" s="535"/>
      <c r="G225" s="541"/>
      <c r="L225" s="535"/>
    </row>
    <row r="226" spans="1:12" s="392" customFormat="1" ht="20.100000000000001" customHeight="1">
      <c r="A226" s="541"/>
      <c r="C226" s="535"/>
      <c r="G226" s="541"/>
      <c r="L226" s="535"/>
    </row>
    <row r="227" spans="1:12" s="392" customFormat="1" ht="20.100000000000001" customHeight="1">
      <c r="A227" s="541"/>
      <c r="C227" s="535"/>
      <c r="G227" s="541"/>
      <c r="L227" s="535"/>
    </row>
    <row r="228" spans="1:12" s="392" customFormat="1" ht="20.100000000000001" customHeight="1">
      <c r="A228" s="541"/>
      <c r="C228" s="535"/>
      <c r="G228" s="541"/>
      <c r="L228" s="535"/>
    </row>
    <row r="229" spans="1:12" s="392" customFormat="1" ht="20.100000000000001" customHeight="1">
      <c r="A229" s="541"/>
      <c r="C229" s="535"/>
      <c r="G229" s="541"/>
      <c r="L229" s="535"/>
    </row>
    <row r="230" spans="1:12" s="392" customFormat="1" ht="20.100000000000001" customHeight="1">
      <c r="A230" s="541"/>
      <c r="C230" s="535"/>
      <c r="G230" s="541"/>
      <c r="L230" s="535"/>
    </row>
    <row r="231" spans="1:12" s="392" customFormat="1" ht="20.100000000000001" customHeight="1">
      <c r="A231" s="541"/>
      <c r="C231" s="535"/>
      <c r="G231" s="541"/>
      <c r="L231" s="535"/>
    </row>
    <row r="232" spans="1:12" s="392" customFormat="1" ht="20.100000000000001" customHeight="1">
      <c r="A232" s="541"/>
      <c r="C232" s="535"/>
      <c r="G232" s="541"/>
      <c r="L232" s="535"/>
    </row>
    <row r="233" spans="1:12" s="392" customFormat="1" ht="20.100000000000001" customHeight="1">
      <c r="A233" s="541"/>
      <c r="C233" s="535"/>
      <c r="G233" s="541"/>
      <c r="L233" s="535"/>
    </row>
    <row r="234" spans="1:12" s="392" customFormat="1" ht="20.100000000000001" customHeight="1">
      <c r="A234" s="541"/>
      <c r="C234" s="535"/>
      <c r="G234" s="541"/>
      <c r="L234" s="535"/>
    </row>
    <row r="235" spans="1:12" s="392" customFormat="1" ht="20.100000000000001" customHeight="1">
      <c r="A235" s="541"/>
      <c r="C235" s="535"/>
      <c r="G235" s="541"/>
      <c r="L235" s="535"/>
    </row>
    <row r="236" spans="1:12" s="392" customFormat="1" ht="20.100000000000001" customHeight="1">
      <c r="A236" s="541"/>
      <c r="C236" s="535"/>
      <c r="G236" s="541"/>
      <c r="L236" s="535"/>
    </row>
    <row r="237" spans="1:12" s="392" customFormat="1" ht="20.100000000000001" customHeight="1">
      <c r="A237" s="541"/>
      <c r="C237" s="535"/>
      <c r="G237" s="541"/>
      <c r="L237" s="535"/>
    </row>
    <row r="238" spans="1:12" s="392" customFormat="1" ht="20.100000000000001" customHeight="1">
      <c r="A238" s="541"/>
      <c r="C238" s="535"/>
      <c r="G238" s="541"/>
      <c r="L238" s="535"/>
    </row>
    <row r="239" spans="1:12" s="392" customFormat="1" ht="20.100000000000001" customHeight="1">
      <c r="A239" s="541"/>
      <c r="C239" s="535"/>
      <c r="G239" s="541"/>
      <c r="L239" s="535"/>
    </row>
    <row r="240" spans="1:12" s="392" customFormat="1" ht="20.100000000000001" customHeight="1">
      <c r="A240" s="541"/>
      <c r="C240" s="535"/>
      <c r="G240" s="541"/>
      <c r="L240" s="535"/>
    </row>
    <row r="241" spans="1:12" s="392" customFormat="1" ht="20.100000000000001" customHeight="1">
      <c r="A241" s="541"/>
      <c r="C241" s="535"/>
      <c r="G241" s="541"/>
      <c r="L241" s="535"/>
    </row>
    <row r="242" spans="1:12" s="392" customFormat="1" ht="20.100000000000001" customHeight="1">
      <c r="A242" s="541"/>
      <c r="C242" s="535"/>
      <c r="G242" s="541"/>
      <c r="L242" s="535"/>
    </row>
    <row r="243" spans="1:12" s="392" customFormat="1" ht="20.100000000000001" customHeight="1">
      <c r="A243" s="541"/>
      <c r="C243" s="535"/>
      <c r="G243" s="541"/>
      <c r="L243" s="535"/>
    </row>
    <row r="244" spans="1:12" s="392" customFormat="1" ht="20.100000000000001" customHeight="1">
      <c r="A244" s="541"/>
      <c r="C244" s="535"/>
      <c r="G244" s="541"/>
      <c r="L244" s="535"/>
    </row>
    <row r="245" spans="1:12" s="392" customFormat="1" ht="20.100000000000001" customHeight="1">
      <c r="A245" s="541"/>
      <c r="C245" s="535"/>
      <c r="G245" s="541"/>
      <c r="L245" s="535"/>
    </row>
    <row r="246" spans="1:12" s="392" customFormat="1" ht="20.100000000000001" customHeight="1">
      <c r="A246" s="541"/>
      <c r="C246" s="535"/>
      <c r="G246" s="541"/>
      <c r="L246" s="535"/>
    </row>
    <row r="247" spans="1:12" s="392" customFormat="1" ht="20.100000000000001" customHeight="1">
      <c r="A247" s="541"/>
      <c r="C247" s="535"/>
      <c r="G247" s="541"/>
      <c r="L247" s="535"/>
    </row>
    <row r="248" spans="1:12" s="392" customFormat="1" ht="20.100000000000001" customHeight="1">
      <c r="A248" s="541"/>
      <c r="C248" s="535"/>
      <c r="G248" s="541"/>
      <c r="L248" s="535"/>
    </row>
    <row r="249" spans="1:12" s="392" customFormat="1" ht="20.100000000000001" customHeight="1">
      <c r="A249" s="541"/>
      <c r="C249" s="535"/>
      <c r="G249" s="541"/>
      <c r="L249" s="535"/>
    </row>
    <row r="250" spans="1:12" s="392" customFormat="1" ht="20.100000000000001" customHeight="1">
      <c r="A250" s="541"/>
      <c r="C250" s="535"/>
      <c r="G250" s="541"/>
      <c r="L250" s="535"/>
    </row>
    <row r="251" spans="1:12" s="392" customFormat="1" ht="20.100000000000001" customHeight="1">
      <c r="A251" s="541"/>
      <c r="C251" s="535"/>
      <c r="G251" s="541"/>
      <c r="L251" s="535"/>
    </row>
    <row r="252" spans="1:12" s="392" customFormat="1" ht="20.100000000000001" customHeight="1">
      <c r="A252" s="541"/>
      <c r="C252" s="535"/>
      <c r="G252" s="541"/>
      <c r="L252" s="535"/>
    </row>
    <row r="253" spans="1:12" s="392" customFormat="1" ht="20.100000000000001" customHeight="1">
      <c r="A253" s="541"/>
      <c r="C253" s="535"/>
      <c r="G253" s="541"/>
      <c r="L253" s="535"/>
    </row>
    <row r="254" spans="1:12" s="392" customFormat="1" ht="20.100000000000001" customHeight="1">
      <c r="A254" s="541"/>
      <c r="C254" s="535"/>
      <c r="G254" s="541"/>
      <c r="L254" s="535"/>
    </row>
    <row r="255" spans="1:12" s="392" customFormat="1" ht="20.100000000000001" customHeight="1">
      <c r="A255" s="541"/>
      <c r="C255" s="535"/>
      <c r="G255" s="541"/>
      <c r="L255" s="535"/>
    </row>
    <row r="256" spans="1:12" s="392" customFormat="1" ht="20.100000000000001" customHeight="1">
      <c r="A256" s="541"/>
      <c r="C256" s="535"/>
      <c r="G256" s="541"/>
      <c r="L256" s="535"/>
    </row>
    <row r="257" spans="1:12" s="392" customFormat="1" ht="20.100000000000001" customHeight="1">
      <c r="A257" s="541"/>
      <c r="C257" s="535"/>
      <c r="G257" s="541"/>
      <c r="L257" s="535"/>
    </row>
    <row r="258" spans="1:12" s="392" customFormat="1" ht="20.100000000000001" customHeight="1">
      <c r="A258" s="541"/>
      <c r="C258" s="535"/>
      <c r="G258" s="541"/>
      <c r="L258" s="535"/>
    </row>
    <row r="259" spans="1:12" s="392" customFormat="1" ht="20.100000000000001" customHeight="1">
      <c r="A259" s="541"/>
      <c r="C259" s="535"/>
      <c r="G259" s="541"/>
      <c r="L259" s="535"/>
    </row>
    <row r="260" spans="1:12" s="392" customFormat="1" ht="20.100000000000001" customHeight="1">
      <c r="A260" s="541"/>
      <c r="C260" s="535"/>
      <c r="G260" s="541"/>
      <c r="L260" s="535"/>
    </row>
    <row r="261" spans="1:12" s="392" customFormat="1" ht="20.100000000000001" customHeight="1">
      <c r="A261" s="541"/>
      <c r="C261" s="535"/>
      <c r="G261" s="541"/>
      <c r="L261" s="535"/>
    </row>
    <row r="262" spans="1:12" s="392" customFormat="1" ht="20.100000000000001" customHeight="1">
      <c r="A262" s="541"/>
      <c r="C262" s="535"/>
      <c r="G262" s="541"/>
      <c r="L262" s="535"/>
    </row>
    <row r="263" spans="1:12" s="392" customFormat="1" ht="20.100000000000001" customHeight="1">
      <c r="A263" s="541"/>
      <c r="C263" s="535"/>
      <c r="G263" s="541"/>
      <c r="L263" s="535"/>
    </row>
    <row r="264" spans="1:12" s="392" customFormat="1" ht="20.100000000000001" customHeight="1">
      <c r="A264" s="541"/>
      <c r="C264" s="535"/>
      <c r="G264" s="541"/>
      <c r="L264" s="535"/>
    </row>
    <row r="265" spans="1:12" s="392" customFormat="1" ht="20.100000000000001" customHeight="1">
      <c r="A265" s="541"/>
      <c r="C265" s="535"/>
      <c r="G265" s="541"/>
      <c r="L265" s="535"/>
    </row>
    <row r="266" spans="1:12" s="392" customFormat="1" ht="20.100000000000001" customHeight="1">
      <c r="A266" s="541"/>
      <c r="C266" s="535"/>
      <c r="G266" s="541"/>
      <c r="L266" s="535"/>
    </row>
    <row r="267" spans="1:12" s="392" customFormat="1" ht="20.100000000000001" customHeight="1">
      <c r="A267" s="541"/>
      <c r="C267" s="535"/>
      <c r="G267" s="541"/>
      <c r="L267" s="535"/>
    </row>
    <row r="268" spans="1:12" s="392" customFormat="1" ht="20.100000000000001" customHeight="1">
      <c r="A268" s="541"/>
      <c r="C268" s="535"/>
      <c r="G268" s="541"/>
      <c r="L268" s="535"/>
    </row>
    <row r="269" spans="1:12" s="392" customFormat="1" ht="20.100000000000001" customHeight="1">
      <c r="A269" s="541"/>
      <c r="C269" s="535"/>
      <c r="G269" s="541"/>
      <c r="L269" s="535"/>
    </row>
    <row r="270" spans="1:12" s="392" customFormat="1" ht="20.100000000000001" customHeight="1">
      <c r="A270" s="541"/>
      <c r="C270" s="535"/>
      <c r="G270" s="541"/>
      <c r="L270" s="535"/>
    </row>
    <row r="271" spans="1:12" s="392" customFormat="1" ht="20.100000000000001" customHeight="1">
      <c r="A271" s="541"/>
      <c r="C271" s="535"/>
      <c r="G271" s="541"/>
      <c r="L271" s="535"/>
    </row>
    <row r="272" spans="1:12" s="392" customFormat="1" ht="20.100000000000001" customHeight="1">
      <c r="A272" s="541"/>
      <c r="C272" s="535"/>
      <c r="G272" s="541"/>
      <c r="L272" s="535"/>
    </row>
    <row r="273" spans="1:12" s="392" customFormat="1" ht="20.100000000000001" customHeight="1">
      <c r="A273" s="541"/>
      <c r="C273" s="535"/>
      <c r="G273" s="541"/>
      <c r="L273" s="535"/>
    </row>
    <row r="274" spans="1:12" s="392" customFormat="1" ht="20.100000000000001" customHeight="1">
      <c r="A274" s="541"/>
      <c r="C274" s="535"/>
      <c r="G274" s="541"/>
      <c r="L274" s="535"/>
    </row>
    <row r="275" spans="1:12" s="392" customFormat="1" ht="20.100000000000001" customHeight="1">
      <c r="A275" s="541"/>
      <c r="C275" s="535"/>
      <c r="G275" s="541"/>
      <c r="L275" s="535"/>
    </row>
    <row r="276" spans="1:12" s="392" customFormat="1" ht="20.100000000000001" customHeight="1">
      <c r="A276" s="541"/>
      <c r="C276" s="535"/>
      <c r="G276" s="541"/>
      <c r="L276" s="535"/>
    </row>
    <row r="277" spans="1:12" s="392" customFormat="1" ht="20.100000000000001" customHeight="1">
      <c r="A277" s="541"/>
      <c r="C277" s="535"/>
      <c r="G277" s="541"/>
      <c r="L277" s="535"/>
    </row>
    <row r="278" spans="1:12" s="392" customFormat="1" ht="20.100000000000001" customHeight="1">
      <c r="A278" s="541"/>
      <c r="C278" s="535"/>
      <c r="G278" s="541"/>
      <c r="L278" s="535"/>
    </row>
    <row r="279" spans="1:12" s="392" customFormat="1" ht="20.100000000000001" customHeight="1">
      <c r="A279" s="541"/>
      <c r="C279" s="535"/>
      <c r="G279" s="541"/>
      <c r="L279" s="535"/>
    </row>
    <row r="280" spans="1:12" s="392" customFormat="1" ht="20.100000000000001" customHeight="1">
      <c r="A280" s="541"/>
      <c r="C280" s="535"/>
      <c r="G280" s="541"/>
      <c r="L280" s="535"/>
    </row>
    <row r="281" spans="1:12" s="392" customFormat="1" ht="20.100000000000001" customHeight="1">
      <c r="A281" s="541"/>
      <c r="C281" s="535"/>
      <c r="G281" s="541"/>
      <c r="L281" s="535"/>
    </row>
    <row r="282" spans="1:12" s="392" customFormat="1" ht="20.100000000000001" customHeight="1">
      <c r="A282" s="541"/>
      <c r="C282" s="535"/>
      <c r="G282" s="541"/>
      <c r="L282" s="535"/>
    </row>
    <row r="283" spans="1:12" s="392" customFormat="1" ht="20.100000000000001" customHeight="1">
      <c r="A283" s="541"/>
      <c r="C283" s="535"/>
      <c r="G283" s="541"/>
      <c r="L283" s="535"/>
    </row>
    <row r="284" spans="1:12" s="392" customFormat="1" ht="20.100000000000001" customHeight="1">
      <c r="A284" s="541"/>
      <c r="C284" s="535"/>
      <c r="G284" s="541"/>
      <c r="L284" s="535"/>
    </row>
    <row r="285" spans="1:12" s="392" customFormat="1" ht="20.100000000000001" customHeight="1">
      <c r="A285" s="541"/>
      <c r="C285" s="535"/>
      <c r="G285" s="541"/>
      <c r="L285" s="535"/>
    </row>
    <row r="286" spans="1:12" s="392" customFormat="1" ht="20.100000000000001" customHeight="1">
      <c r="A286" s="541"/>
      <c r="C286" s="535"/>
      <c r="G286" s="541"/>
      <c r="L286" s="535"/>
    </row>
    <row r="287" spans="1:12" s="392" customFormat="1" ht="20.100000000000001" customHeight="1">
      <c r="A287" s="541"/>
      <c r="C287" s="535"/>
      <c r="G287" s="541"/>
      <c r="L287" s="535"/>
    </row>
    <row r="288" spans="1:12" s="392" customFormat="1" ht="20.100000000000001" customHeight="1">
      <c r="A288" s="541"/>
      <c r="C288" s="535"/>
      <c r="G288" s="541"/>
      <c r="L288" s="535"/>
    </row>
    <row r="289" spans="1:12" s="392" customFormat="1" ht="20.100000000000001" customHeight="1">
      <c r="A289" s="541"/>
      <c r="C289" s="535"/>
      <c r="G289" s="541"/>
      <c r="L289" s="535"/>
    </row>
    <row r="290" spans="1:12" s="392" customFormat="1" ht="20.100000000000001" customHeight="1">
      <c r="A290" s="541"/>
      <c r="C290" s="535"/>
      <c r="G290" s="541"/>
      <c r="L290" s="535"/>
    </row>
    <row r="291" spans="1:12" s="392" customFormat="1" ht="20.100000000000001" customHeight="1">
      <c r="A291" s="541"/>
      <c r="C291" s="535"/>
      <c r="G291" s="541"/>
      <c r="L291" s="535"/>
    </row>
    <row r="292" spans="1:12" s="392" customFormat="1" ht="20.100000000000001" customHeight="1">
      <c r="A292" s="541"/>
      <c r="C292" s="535"/>
      <c r="G292" s="541"/>
      <c r="L292" s="535"/>
    </row>
    <row r="293" spans="1:12" s="392" customFormat="1" ht="20.100000000000001" customHeight="1">
      <c r="A293" s="541"/>
      <c r="C293" s="535"/>
      <c r="G293" s="541"/>
      <c r="L293" s="535"/>
    </row>
    <row r="294" spans="1:12" s="392" customFormat="1" ht="20.100000000000001" customHeight="1">
      <c r="A294" s="541"/>
      <c r="C294" s="535"/>
      <c r="G294" s="541"/>
      <c r="L294" s="535"/>
    </row>
    <row r="295" spans="1:12" s="392" customFormat="1" ht="20.100000000000001" customHeight="1">
      <c r="A295" s="541"/>
      <c r="C295" s="535"/>
      <c r="G295" s="541"/>
      <c r="L295" s="535"/>
    </row>
    <row r="296" spans="1:12" s="392" customFormat="1" ht="20.100000000000001" customHeight="1">
      <c r="A296" s="541"/>
      <c r="C296" s="535"/>
      <c r="G296" s="541"/>
      <c r="L296" s="535"/>
    </row>
    <row r="297" spans="1:12" s="392" customFormat="1" ht="20.100000000000001" customHeight="1">
      <c r="A297" s="541"/>
      <c r="C297" s="535"/>
      <c r="G297" s="541"/>
      <c r="L297" s="535"/>
    </row>
    <row r="298" spans="1:12" s="392" customFormat="1" ht="20.100000000000001" customHeight="1">
      <c r="A298" s="541"/>
      <c r="C298" s="535"/>
      <c r="G298" s="541"/>
      <c r="L298" s="535"/>
    </row>
    <row r="299" spans="1:12" s="392" customFormat="1" ht="20.100000000000001" customHeight="1">
      <c r="A299" s="541"/>
      <c r="C299" s="535"/>
      <c r="G299" s="541"/>
      <c r="L299" s="535"/>
    </row>
    <row r="300" spans="1:12" s="392" customFormat="1" ht="20.100000000000001" customHeight="1">
      <c r="A300" s="541"/>
      <c r="C300" s="535"/>
      <c r="G300" s="541"/>
      <c r="L300" s="535"/>
    </row>
    <row r="301" spans="1:12" s="392" customFormat="1" ht="20.100000000000001" customHeight="1">
      <c r="A301" s="541"/>
      <c r="C301" s="535"/>
      <c r="G301" s="541"/>
      <c r="L301" s="535"/>
    </row>
    <row r="302" spans="1:12" s="392" customFormat="1" ht="20.100000000000001" customHeight="1">
      <c r="A302" s="541"/>
      <c r="C302" s="535"/>
      <c r="G302" s="541"/>
      <c r="L302" s="535"/>
    </row>
    <row r="303" spans="1:12" s="392" customFormat="1" ht="20.100000000000001" customHeight="1">
      <c r="A303" s="541"/>
      <c r="C303" s="535"/>
      <c r="G303" s="541"/>
      <c r="L303" s="535"/>
    </row>
    <row r="304" spans="1:12" s="392" customFormat="1" ht="20.100000000000001" customHeight="1">
      <c r="A304" s="541"/>
      <c r="C304" s="535"/>
      <c r="G304" s="541"/>
      <c r="L304" s="535"/>
    </row>
    <row r="305" spans="1:12" s="392" customFormat="1" ht="20.100000000000001" customHeight="1">
      <c r="A305" s="541"/>
      <c r="C305" s="535"/>
      <c r="G305" s="541"/>
      <c r="L305" s="535"/>
    </row>
    <row r="306" spans="1:12" s="392" customFormat="1" ht="20.100000000000001" customHeight="1">
      <c r="A306" s="541"/>
      <c r="C306" s="535"/>
      <c r="G306" s="541"/>
      <c r="L306" s="535"/>
    </row>
    <row r="307" spans="1:12" s="392" customFormat="1" ht="20.100000000000001" customHeight="1">
      <c r="A307" s="541"/>
      <c r="C307" s="535"/>
      <c r="G307" s="541"/>
      <c r="L307" s="535"/>
    </row>
    <row r="308" spans="1:12" s="392" customFormat="1" ht="20.100000000000001" customHeight="1">
      <c r="A308" s="541"/>
      <c r="C308" s="535"/>
      <c r="G308" s="541"/>
      <c r="L308" s="535"/>
    </row>
    <row r="309" spans="1:12" s="392" customFormat="1" ht="20.100000000000001" customHeight="1">
      <c r="A309" s="541"/>
      <c r="C309" s="535"/>
      <c r="G309" s="541"/>
      <c r="L309" s="535"/>
    </row>
    <row r="310" spans="1:12" s="392" customFormat="1" ht="20.100000000000001" customHeight="1">
      <c r="A310" s="541"/>
      <c r="C310" s="535"/>
      <c r="G310" s="541"/>
      <c r="L310" s="535"/>
    </row>
    <row r="311" spans="1:12" s="392" customFormat="1" ht="20.100000000000001" customHeight="1">
      <c r="A311" s="541"/>
      <c r="C311" s="535"/>
      <c r="G311" s="541"/>
      <c r="L311" s="535"/>
    </row>
    <row r="312" spans="1:12" s="392" customFormat="1" ht="20.100000000000001" customHeight="1">
      <c r="A312" s="541"/>
      <c r="C312" s="535"/>
      <c r="G312" s="541"/>
      <c r="L312" s="535"/>
    </row>
    <row r="313" spans="1:12" s="392" customFormat="1" ht="20.100000000000001" customHeight="1">
      <c r="A313" s="541"/>
      <c r="C313" s="535"/>
      <c r="G313" s="541"/>
      <c r="L313" s="535"/>
    </row>
    <row r="314" spans="1:12" s="392" customFormat="1" ht="20.100000000000001" customHeight="1">
      <c r="A314" s="541"/>
      <c r="C314" s="535"/>
      <c r="G314" s="541"/>
      <c r="L314" s="535"/>
    </row>
    <row r="315" spans="1:12" s="392" customFormat="1" ht="20.100000000000001" customHeight="1">
      <c r="A315" s="541"/>
      <c r="C315" s="535"/>
      <c r="G315" s="541"/>
      <c r="L315" s="535"/>
    </row>
    <row r="316" spans="1:12" s="392" customFormat="1" ht="20.100000000000001" customHeight="1">
      <c r="A316" s="541"/>
      <c r="C316" s="535"/>
      <c r="G316" s="541"/>
      <c r="L316" s="535"/>
    </row>
    <row r="317" spans="1:12" s="392" customFormat="1" ht="20.100000000000001" customHeight="1">
      <c r="A317" s="541"/>
      <c r="C317" s="535"/>
      <c r="G317" s="541"/>
      <c r="L317" s="535"/>
    </row>
    <row r="318" spans="1:12" s="392" customFormat="1" ht="20.100000000000001" customHeight="1">
      <c r="A318" s="541"/>
      <c r="C318" s="535"/>
      <c r="G318" s="541"/>
      <c r="L318" s="535"/>
    </row>
    <row r="319" spans="1:12" s="392" customFormat="1" ht="20.100000000000001" customHeight="1">
      <c r="A319" s="541"/>
      <c r="C319" s="535"/>
      <c r="G319" s="541"/>
      <c r="L319" s="535"/>
    </row>
    <row r="320" spans="1:12" s="392" customFormat="1" ht="20.100000000000001" customHeight="1">
      <c r="A320" s="541"/>
      <c r="C320" s="535"/>
      <c r="G320" s="541"/>
      <c r="L320" s="535"/>
    </row>
    <row r="321" spans="1:12" s="392" customFormat="1" ht="20.100000000000001" customHeight="1">
      <c r="A321" s="541"/>
      <c r="C321" s="535"/>
      <c r="G321" s="541"/>
      <c r="L321" s="535"/>
    </row>
    <row r="322" spans="1:12" s="392" customFormat="1" ht="20.100000000000001" customHeight="1">
      <c r="A322" s="541"/>
      <c r="C322" s="535"/>
      <c r="G322" s="541"/>
      <c r="L322" s="535"/>
    </row>
    <row r="323" spans="1:12" s="392" customFormat="1" ht="20.100000000000001" customHeight="1">
      <c r="A323" s="541"/>
      <c r="C323" s="535"/>
      <c r="G323" s="541"/>
      <c r="L323" s="535"/>
    </row>
    <row r="324" spans="1:12" s="392" customFormat="1" ht="20.100000000000001" customHeight="1">
      <c r="A324" s="541"/>
      <c r="C324" s="535"/>
      <c r="G324" s="541"/>
      <c r="L324" s="535"/>
    </row>
    <row r="325" spans="1:12" s="392" customFormat="1" ht="20.100000000000001" customHeight="1">
      <c r="A325" s="541"/>
      <c r="C325" s="535"/>
      <c r="G325" s="541"/>
      <c r="L325" s="535"/>
    </row>
    <row r="326" spans="1:12" s="392" customFormat="1" ht="20.100000000000001" customHeight="1">
      <c r="A326" s="541"/>
      <c r="C326" s="535"/>
      <c r="G326" s="541"/>
      <c r="L326" s="535"/>
    </row>
    <row r="327" spans="1:12" s="392" customFormat="1" ht="20.100000000000001" customHeight="1">
      <c r="A327" s="541"/>
      <c r="C327" s="535"/>
      <c r="G327" s="541"/>
      <c r="L327" s="535"/>
    </row>
    <row r="328" spans="1:12" s="392" customFormat="1" ht="20.100000000000001" customHeight="1">
      <c r="A328" s="541"/>
      <c r="C328" s="535"/>
      <c r="G328" s="541"/>
      <c r="L328" s="535"/>
    </row>
    <row r="329" spans="1:12" s="392" customFormat="1" ht="20.100000000000001" customHeight="1">
      <c r="A329" s="541"/>
      <c r="C329" s="535"/>
      <c r="G329" s="541"/>
      <c r="L329" s="535"/>
    </row>
    <row r="330" spans="1:12" s="392" customFormat="1" ht="20.100000000000001" customHeight="1">
      <c r="A330" s="541"/>
      <c r="C330" s="535"/>
      <c r="G330" s="541"/>
      <c r="L330" s="535"/>
    </row>
    <row r="331" spans="1:12" s="392" customFormat="1" ht="20.100000000000001" customHeight="1">
      <c r="A331" s="541"/>
      <c r="C331" s="535"/>
      <c r="G331" s="541"/>
      <c r="L331" s="535"/>
    </row>
    <row r="332" spans="1:12" s="392" customFormat="1" ht="20.100000000000001" customHeight="1">
      <c r="A332" s="541"/>
      <c r="C332" s="535"/>
      <c r="G332" s="541"/>
      <c r="L332" s="535"/>
    </row>
    <row r="333" spans="1:12" s="392" customFormat="1" ht="20.100000000000001" customHeight="1">
      <c r="A333" s="541"/>
      <c r="C333" s="535"/>
      <c r="G333" s="541"/>
      <c r="L333" s="535"/>
    </row>
    <row r="334" spans="1:12" s="392" customFormat="1" ht="20.100000000000001" customHeight="1">
      <c r="A334" s="541"/>
      <c r="C334" s="535"/>
      <c r="G334" s="541"/>
      <c r="L334" s="535"/>
    </row>
    <row r="335" spans="1:12" s="392" customFormat="1" ht="20.100000000000001" customHeight="1">
      <c r="A335" s="541"/>
      <c r="C335" s="535"/>
      <c r="G335" s="541"/>
      <c r="L335" s="535"/>
    </row>
    <row r="336" spans="1:12" s="392" customFormat="1" ht="20.100000000000001" customHeight="1">
      <c r="A336" s="541"/>
      <c r="C336" s="535"/>
      <c r="G336" s="541"/>
      <c r="L336" s="535"/>
    </row>
    <row r="337" spans="1:12" s="392" customFormat="1" ht="20.100000000000001" customHeight="1">
      <c r="A337" s="541"/>
      <c r="C337" s="535"/>
      <c r="G337" s="541"/>
      <c r="L337" s="535"/>
    </row>
    <row r="338" spans="1:12" s="392" customFormat="1" ht="20.100000000000001" customHeight="1">
      <c r="A338" s="541"/>
      <c r="C338" s="535"/>
      <c r="G338" s="541"/>
      <c r="L338" s="535"/>
    </row>
    <row r="339" spans="1:12" s="392" customFormat="1" ht="20.100000000000001" customHeight="1">
      <c r="A339" s="541"/>
      <c r="C339" s="535"/>
      <c r="G339" s="541"/>
      <c r="L339" s="535"/>
    </row>
    <row r="340" spans="1:12" s="392" customFormat="1" ht="20.100000000000001" customHeight="1">
      <c r="A340" s="541"/>
      <c r="C340" s="535"/>
      <c r="G340" s="541"/>
      <c r="L340" s="535"/>
    </row>
    <row r="341" spans="1:12" s="392" customFormat="1" ht="20.100000000000001" customHeight="1">
      <c r="A341" s="541"/>
      <c r="C341" s="535"/>
      <c r="G341" s="541"/>
      <c r="L341" s="535"/>
    </row>
    <row r="342" spans="1:12" s="392" customFormat="1" ht="20.100000000000001" customHeight="1">
      <c r="A342" s="541"/>
      <c r="C342" s="535"/>
      <c r="G342" s="541"/>
      <c r="L342" s="535"/>
    </row>
    <row r="343" spans="1:12" s="392" customFormat="1" ht="20.100000000000001" customHeight="1">
      <c r="A343" s="541"/>
      <c r="C343" s="535"/>
      <c r="G343" s="541"/>
      <c r="L343" s="535"/>
    </row>
    <row r="344" spans="1:12" s="392" customFormat="1" ht="20.100000000000001" customHeight="1">
      <c r="A344" s="541"/>
      <c r="C344" s="535"/>
      <c r="G344" s="541"/>
      <c r="L344" s="535"/>
    </row>
    <row r="345" spans="1:12" s="392" customFormat="1" ht="20.100000000000001" customHeight="1">
      <c r="A345" s="541"/>
      <c r="C345" s="535"/>
      <c r="G345" s="541"/>
      <c r="L345" s="535"/>
    </row>
    <row r="346" spans="1:12" s="392" customFormat="1" ht="20.100000000000001" customHeight="1">
      <c r="A346" s="541"/>
      <c r="C346" s="535"/>
      <c r="G346" s="541"/>
      <c r="L346" s="535"/>
    </row>
    <row r="347" spans="1:12" s="392" customFormat="1" ht="20.100000000000001" customHeight="1">
      <c r="A347" s="541"/>
      <c r="C347" s="535"/>
      <c r="G347" s="541"/>
      <c r="L347" s="535"/>
    </row>
    <row r="348" spans="1:12" s="392" customFormat="1" ht="20.100000000000001" customHeight="1">
      <c r="A348" s="541"/>
      <c r="C348" s="535"/>
      <c r="G348" s="541"/>
      <c r="L348" s="535"/>
    </row>
    <row r="349" spans="1:12" s="392" customFormat="1" ht="20.100000000000001" customHeight="1">
      <c r="A349" s="541"/>
      <c r="C349" s="535"/>
      <c r="G349" s="541"/>
      <c r="L349" s="535"/>
    </row>
    <row r="350" spans="1:12" s="392" customFormat="1" ht="20.100000000000001" customHeight="1">
      <c r="A350" s="541"/>
      <c r="C350" s="535"/>
      <c r="G350" s="541"/>
      <c r="L350" s="535"/>
    </row>
    <row r="351" spans="1:12" s="392" customFormat="1" ht="20.100000000000001" customHeight="1">
      <c r="A351" s="541"/>
      <c r="C351" s="535"/>
      <c r="G351" s="541"/>
      <c r="L351" s="535"/>
    </row>
    <row r="352" spans="1:12" s="392" customFormat="1" ht="20.100000000000001" customHeight="1">
      <c r="A352" s="541"/>
      <c r="C352" s="535"/>
      <c r="G352" s="541"/>
      <c r="L352" s="535"/>
    </row>
    <row r="353" spans="1:12" s="392" customFormat="1" ht="20.100000000000001" customHeight="1">
      <c r="A353" s="541"/>
      <c r="C353" s="535"/>
      <c r="G353" s="541"/>
      <c r="L353" s="535"/>
    </row>
    <row r="354" spans="1:12" s="392" customFormat="1" ht="20.100000000000001" customHeight="1">
      <c r="A354" s="541"/>
      <c r="C354" s="535"/>
      <c r="G354" s="541"/>
      <c r="L354" s="535"/>
    </row>
    <row r="355" spans="1:12" s="392" customFormat="1" ht="20.100000000000001" customHeight="1">
      <c r="A355" s="541"/>
      <c r="C355" s="535"/>
      <c r="G355" s="541"/>
      <c r="L355" s="535"/>
    </row>
    <row r="356" spans="1:12" s="392" customFormat="1" ht="20.100000000000001" customHeight="1">
      <c r="A356" s="541"/>
      <c r="C356" s="535"/>
      <c r="G356" s="541"/>
      <c r="L356" s="535"/>
    </row>
    <row r="357" spans="1:12" s="392" customFormat="1" ht="20.100000000000001" customHeight="1">
      <c r="A357" s="541"/>
      <c r="C357" s="535"/>
      <c r="G357" s="541"/>
      <c r="L357" s="535"/>
    </row>
    <row r="358" spans="1:12" s="392" customFormat="1" ht="20.100000000000001" customHeight="1">
      <c r="A358" s="541"/>
      <c r="C358" s="535"/>
      <c r="G358" s="541"/>
      <c r="L358" s="535"/>
    </row>
    <row r="359" spans="1:12" s="392" customFormat="1" ht="20.100000000000001" customHeight="1">
      <c r="A359" s="541"/>
      <c r="C359" s="535"/>
      <c r="G359" s="541"/>
      <c r="L359" s="535"/>
    </row>
    <row r="360" spans="1:12" s="392" customFormat="1" ht="20.100000000000001" customHeight="1">
      <c r="A360" s="541"/>
      <c r="C360" s="535"/>
      <c r="G360" s="541"/>
      <c r="L360" s="535"/>
    </row>
    <row r="361" spans="1:12" s="392" customFormat="1" ht="20.100000000000001" customHeight="1">
      <c r="A361" s="541"/>
      <c r="C361" s="535"/>
      <c r="G361" s="541"/>
      <c r="L361" s="535"/>
    </row>
    <row r="362" spans="1:12" s="392" customFormat="1" ht="20.100000000000001" customHeight="1">
      <c r="A362" s="541"/>
      <c r="C362" s="535"/>
      <c r="G362" s="541"/>
      <c r="L362" s="535"/>
    </row>
    <row r="363" spans="1:12" s="392" customFormat="1" ht="20.100000000000001" customHeight="1">
      <c r="A363" s="541"/>
      <c r="C363" s="535"/>
      <c r="G363" s="541"/>
      <c r="L363" s="535"/>
    </row>
    <row r="364" spans="1:12" s="392" customFormat="1" ht="20.100000000000001" customHeight="1">
      <c r="A364" s="541"/>
      <c r="C364" s="535"/>
      <c r="G364" s="541"/>
      <c r="L364" s="535"/>
    </row>
    <row r="365" spans="1:12" s="392" customFormat="1" ht="20.100000000000001" customHeight="1">
      <c r="A365" s="541"/>
      <c r="C365" s="535"/>
      <c r="G365" s="541"/>
      <c r="L365" s="535"/>
    </row>
    <row r="366" spans="1:12" s="392" customFormat="1" ht="20.100000000000001" customHeight="1">
      <c r="A366" s="541"/>
      <c r="C366" s="535"/>
      <c r="G366" s="541"/>
      <c r="L366" s="535"/>
    </row>
    <row r="367" spans="1:12" s="392" customFormat="1" ht="20.100000000000001" customHeight="1">
      <c r="A367" s="541"/>
      <c r="C367" s="535"/>
      <c r="G367" s="541"/>
      <c r="L367" s="535"/>
    </row>
    <row r="368" spans="1:12" s="392" customFormat="1" ht="20.100000000000001" customHeight="1">
      <c r="A368" s="541"/>
      <c r="C368" s="535"/>
      <c r="G368" s="541"/>
      <c r="L368" s="535"/>
    </row>
    <row r="369" spans="1:12" s="392" customFormat="1" ht="20.100000000000001" customHeight="1">
      <c r="A369" s="541"/>
      <c r="C369" s="535"/>
      <c r="G369" s="541"/>
      <c r="L369" s="535"/>
    </row>
    <row r="370" spans="1:12" s="392" customFormat="1" ht="20.100000000000001" customHeight="1">
      <c r="A370" s="541"/>
      <c r="C370" s="535"/>
      <c r="G370" s="541"/>
      <c r="L370" s="535"/>
    </row>
    <row r="371" spans="1:12" s="392" customFormat="1" ht="20.100000000000001" customHeight="1">
      <c r="A371" s="541"/>
      <c r="C371" s="535"/>
      <c r="G371" s="541"/>
      <c r="L371" s="535"/>
    </row>
    <row r="372" spans="1:12" s="392" customFormat="1" ht="20.100000000000001" customHeight="1">
      <c r="A372" s="541"/>
      <c r="C372" s="535"/>
      <c r="G372" s="541"/>
      <c r="L372" s="535"/>
    </row>
    <row r="373" spans="1:12" s="392" customFormat="1" ht="20.100000000000001" customHeight="1">
      <c r="A373" s="541"/>
      <c r="C373" s="535"/>
      <c r="G373" s="541"/>
      <c r="L373" s="535"/>
    </row>
    <row r="374" spans="1:12" s="392" customFormat="1" ht="20.100000000000001" customHeight="1">
      <c r="A374" s="541"/>
      <c r="C374" s="535"/>
      <c r="G374" s="541"/>
      <c r="L374" s="535"/>
    </row>
    <row r="375" spans="1:12" s="392" customFormat="1" ht="20.100000000000001" customHeight="1">
      <c r="A375" s="541"/>
      <c r="C375" s="535"/>
      <c r="G375" s="541"/>
      <c r="L375" s="535"/>
    </row>
    <row r="376" spans="1:12" s="392" customFormat="1" ht="20.100000000000001" customHeight="1">
      <c r="A376" s="541"/>
      <c r="C376" s="535"/>
      <c r="G376" s="541"/>
      <c r="L376" s="535"/>
    </row>
    <row r="377" spans="1:12" s="392" customFormat="1" ht="20.100000000000001" customHeight="1">
      <c r="A377" s="541"/>
      <c r="C377" s="535"/>
      <c r="G377" s="541"/>
      <c r="L377" s="535"/>
    </row>
    <row r="378" spans="1:12" s="392" customFormat="1" ht="20.100000000000001" customHeight="1">
      <c r="A378" s="541"/>
      <c r="C378" s="535"/>
      <c r="G378" s="541"/>
      <c r="L378" s="535"/>
    </row>
    <row r="379" spans="1:12" s="392" customFormat="1" ht="20.100000000000001" customHeight="1">
      <c r="A379" s="541"/>
      <c r="C379" s="535"/>
      <c r="G379" s="541"/>
      <c r="L379" s="535"/>
    </row>
    <row r="380" spans="1:12" s="392" customFormat="1" ht="20.100000000000001" customHeight="1">
      <c r="A380" s="541"/>
      <c r="C380" s="535"/>
      <c r="G380" s="541"/>
      <c r="L380" s="535"/>
    </row>
    <row r="381" spans="1:12" s="392" customFormat="1" ht="20.100000000000001" customHeight="1">
      <c r="A381" s="541"/>
      <c r="C381" s="535"/>
      <c r="G381" s="541"/>
      <c r="L381" s="535"/>
    </row>
    <row r="382" spans="1:12" s="392" customFormat="1" ht="20.100000000000001" customHeight="1">
      <c r="A382" s="541"/>
      <c r="C382" s="535"/>
      <c r="G382" s="541"/>
      <c r="L382" s="535"/>
    </row>
    <row r="383" spans="1:12" s="392" customFormat="1" ht="20.100000000000001" customHeight="1">
      <c r="A383" s="541"/>
      <c r="C383" s="535"/>
      <c r="G383" s="541"/>
      <c r="L383" s="535"/>
    </row>
    <row r="384" spans="1:12" s="392" customFormat="1" ht="20.100000000000001" customHeight="1">
      <c r="A384" s="541"/>
      <c r="C384" s="535"/>
      <c r="G384" s="541"/>
      <c r="L384" s="535"/>
    </row>
    <row r="385" spans="1:12" s="392" customFormat="1" ht="20.100000000000001" customHeight="1">
      <c r="A385" s="541"/>
      <c r="C385" s="535"/>
      <c r="G385" s="541"/>
      <c r="L385" s="535"/>
    </row>
    <row r="386" spans="1:12" s="392" customFormat="1" ht="20.100000000000001" customHeight="1">
      <c r="A386" s="541"/>
      <c r="C386" s="535"/>
      <c r="G386" s="541"/>
      <c r="L386" s="535"/>
    </row>
    <row r="387" spans="1:12" s="392" customFormat="1" ht="20.100000000000001" customHeight="1">
      <c r="A387" s="541"/>
      <c r="C387" s="535"/>
      <c r="G387" s="541"/>
      <c r="L387" s="535"/>
    </row>
    <row r="388" spans="1:12" s="392" customFormat="1" ht="20.100000000000001" customHeight="1">
      <c r="A388" s="541"/>
      <c r="C388" s="535"/>
      <c r="G388" s="541"/>
      <c r="L388" s="535"/>
    </row>
    <row r="389" spans="1:12" s="392" customFormat="1" ht="20.100000000000001" customHeight="1">
      <c r="A389" s="541"/>
      <c r="C389" s="535"/>
      <c r="G389" s="541"/>
      <c r="L389" s="535"/>
    </row>
    <row r="390" spans="1:12" s="392" customFormat="1" ht="20.100000000000001" customHeight="1">
      <c r="A390" s="541"/>
      <c r="C390" s="535"/>
      <c r="G390" s="541"/>
      <c r="L390" s="535"/>
    </row>
    <row r="391" spans="1:12" s="392" customFormat="1" ht="20.100000000000001" customHeight="1">
      <c r="A391" s="541"/>
      <c r="C391" s="535"/>
      <c r="G391" s="541"/>
      <c r="L391" s="535"/>
    </row>
    <row r="392" spans="1:12" s="392" customFormat="1" ht="20.100000000000001" customHeight="1">
      <c r="A392" s="541"/>
      <c r="C392" s="535"/>
      <c r="G392" s="541"/>
      <c r="L392" s="535"/>
    </row>
    <row r="393" spans="1:12" s="392" customFormat="1" ht="20.100000000000001" customHeight="1">
      <c r="A393" s="541"/>
      <c r="C393" s="535"/>
      <c r="G393" s="541"/>
      <c r="L393" s="535"/>
    </row>
    <row r="394" spans="1:12" s="392" customFormat="1" ht="20.100000000000001" customHeight="1">
      <c r="A394" s="541"/>
      <c r="C394" s="535"/>
      <c r="G394" s="541"/>
      <c r="L394" s="535"/>
    </row>
    <row r="395" spans="1:12" s="392" customFormat="1" ht="20.100000000000001" customHeight="1">
      <c r="A395" s="541"/>
      <c r="C395" s="535"/>
      <c r="G395" s="541"/>
      <c r="L395" s="535"/>
    </row>
    <row r="396" spans="1:12" s="392" customFormat="1" ht="20.100000000000001" customHeight="1">
      <c r="A396" s="541"/>
      <c r="C396" s="535"/>
      <c r="G396" s="541"/>
      <c r="L396" s="535"/>
    </row>
    <row r="397" spans="1:12" s="392" customFormat="1" ht="20.100000000000001" customHeight="1">
      <c r="A397" s="541"/>
      <c r="C397" s="535"/>
      <c r="G397" s="541"/>
      <c r="L397" s="535"/>
    </row>
    <row r="398" spans="1:12" s="392" customFormat="1" ht="20.100000000000001" customHeight="1">
      <c r="A398" s="541"/>
      <c r="C398" s="535"/>
      <c r="G398" s="541"/>
      <c r="L398" s="535"/>
    </row>
    <row r="399" spans="1:12" s="392" customFormat="1" ht="20.100000000000001" customHeight="1">
      <c r="A399" s="541"/>
      <c r="C399" s="535"/>
      <c r="G399" s="541"/>
      <c r="L399" s="535"/>
    </row>
    <row r="400" spans="1:12" s="392" customFormat="1" ht="20.100000000000001" customHeight="1">
      <c r="A400" s="541"/>
      <c r="C400" s="535"/>
      <c r="G400" s="541"/>
      <c r="L400" s="535"/>
    </row>
    <row r="401" spans="1:12" s="392" customFormat="1" ht="20.100000000000001" customHeight="1">
      <c r="A401" s="541"/>
      <c r="C401" s="535"/>
      <c r="G401" s="541"/>
      <c r="L401" s="535"/>
    </row>
    <row r="402" spans="1:12" s="392" customFormat="1" ht="20.100000000000001" customHeight="1">
      <c r="A402" s="541"/>
      <c r="C402" s="535"/>
      <c r="G402" s="541"/>
      <c r="L402" s="535"/>
    </row>
    <row r="403" spans="1:12" s="392" customFormat="1" ht="20.100000000000001" customHeight="1">
      <c r="A403" s="541"/>
      <c r="C403" s="535"/>
      <c r="G403" s="541"/>
      <c r="L403" s="535"/>
    </row>
    <row r="404" spans="1:12" s="392" customFormat="1" ht="20.100000000000001" customHeight="1">
      <c r="A404" s="541"/>
      <c r="C404" s="535"/>
      <c r="G404" s="541"/>
      <c r="L404" s="535"/>
    </row>
    <row r="405" spans="1:12" s="392" customFormat="1" ht="20.100000000000001" customHeight="1">
      <c r="A405" s="541"/>
      <c r="C405" s="535"/>
      <c r="G405" s="541"/>
      <c r="L405" s="535"/>
    </row>
    <row r="406" spans="1:12" s="392" customFormat="1" ht="20.100000000000001" customHeight="1">
      <c r="A406" s="541"/>
      <c r="C406" s="535"/>
      <c r="G406" s="541"/>
      <c r="L406" s="535"/>
    </row>
    <row r="407" spans="1:12" s="392" customFormat="1" ht="20.100000000000001" customHeight="1">
      <c r="A407" s="541"/>
      <c r="C407" s="535"/>
      <c r="G407" s="541"/>
      <c r="L407" s="535"/>
    </row>
    <row r="408" spans="1:12" s="392" customFormat="1" ht="20.100000000000001" customHeight="1">
      <c r="A408" s="541"/>
      <c r="C408" s="535"/>
      <c r="G408" s="541"/>
      <c r="L408" s="535"/>
    </row>
    <row r="409" spans="1:12" s="392" customFormat="1" ht="20.100000000000001" customHeight="1">
      <c r="A409" s="541"/>
      <c r="C409" s="535"/>
      <c r="G409" s="541"/>
      <c r="L409" s="535"/>
    </row>
    <row r="410" spans="1:12" s="392" customFormat="1" ht="20.100000000000001" customHeight="1">
      <c r="A410" s="541"/>
      <c r="C410" s="535"/>
      <c r="G410" s="541"/>
      <c r="L410" s="535"/>
    </row>
    <row r="411" spans="1:12" s="392" customFormat="1" ht="20.100000000000001" customHeight="1">
      <c r="A411" s="541"/>
      <c r="C411" s="535"/>
      <c r="G411" s="541"/>
      <c r="L411" s="535"/>
    </row>
    <row r="412" spans="1:12" s="392" customFormat="1" ht="20.100000000000001" customHeight="1">
      <c r="A412" s="541"/>
      <c r="C412" s="535"/>
      <c r="G412" s="541"/>
      <c r="L412" s="535"/>
    </row>
    <row r="413" spans="1:12" s="392" customFormat="1" ht="20.100000000000001" customHeight="1">
      <c r="A413" s="541"/>
      <c r="C413" s="535"/>
      <c r="G413" s="541"/>
      <c r="L413" s="535"/>
    </row>
    <row r="414" spans="1:12" s="392" customFormat="1" ht="20.100000000000001" customHeight="1">
      <c r="A414" s="541"/>
      <c r="C414" s="535"/>
      <c r="G414" s="541"/>
      <c r="L414" s="535"/>
    </row>
    <row r="415" spans="1:12" s="392" customFormat="1" ht="20.100000000000001" customHeight="1">
      <c r="A415" s="541"/>
      <c r="C415" s="535"/>
      <c r="G415" s="541"/>
      <c r="L415" s="535"/>
    </row>
    <row r="416" spans="1:12" s="392" customFormat="1" ht="20.100000000000001" customHeight="1">
      <c r="A416" s="541"/>
      <c r="C416" s="535"/>
      <c r="G416" s="541"/>
      <c r="L416" s="535"/>
    </row>
    <row r="417" spans="1:12" s="392" customFormat="1" ht="20.100000000000001" customHeight="1">
      <c r="A417" s="541"/>
      <c r="C417" s="535"/>
      <c r="G417" s="541"/>
      <c r="L417" s="535"/>
    </row>
    <row r="418" spans="1:12" s="392" customFormat="1" ht="20.100000000000001" customHeight="1">
      <c r="A418" s="541"/>
      <c r="C418" s="535"/>
      <c r="G418" s="541"/>
      <c r="L418" s="535"/>
    </row>
    <row r="419" spans="1:12" s="392" customFormat="1" ht="20.100000000000001" customHeight="1">
      <c r="A419" s="541"/>
      <c r="C419" s="535"/>
      <c r="G419" s="541"/>
      <c r="L419" s="535"/>
    </row>
    <row r="420" spans="1:12" s="392" customFormat="1" ht="20.100000000000001" customHeight="1">
      <c r="A420" s="541"/>
      <c r="C420" s="535"/>
      <c r="G420" s="541"/>
      <c r="L420" s="535"/>
    </row>
    <row r="421" spans="1:12" s="392" customFormat="1" ht="20.100000000000001" customHeight="1">
      <c r="A421" s="541"/>
      <c r="C421" s="535"/>
      <c r="G421" s="541"/>
      <c r="L421" s="535"/>
    </row>
    <row r="422" spans="1:12" s="392" customFormat="1" ht="20.100000000000001" customHeight="1">
      <c r="A422" s="541"/>
      <c r="C422" s="535"/>
      <c r="G422" s="541"/>
      <c r="L422" s="535"/>
    </row>
    <row r="423" spans="1:12" s="392" customFormat="1" ht="20.100000000000001" customHeight="1">
      <c r="A423" s="541"/>
      <c r="C423" s="535"/>
      <c r="G423" s="541"/>
      <c r="L423" s="535"/>
    </row>
    <row r="424" spans="1:12" s="392" customFormat="1" ht="20.100000000000001" customHeight="1">
      <c r="A424" s="541"/>
      <c r="C424" s="535"/>
      <c r="G424" s="541"/>
      <c r="L424" s="535"/>
    </row>
    <row r="425" spans="1:12" s="392" customFormat="1" ht="20.100000000000001" customHeight="1">
      <c r="A425" s="541"/>
      <c r="C425" s="535"/>
      <c r="G425" s="541"/>
      <c r="L425" s="535"/>
    </row>
    <row r="426" spans="1:12" s="392" customFormat="1" ht="20.100000000000001" customHeight="1">
      <c r="A426" s="541"/>
      <c r="C426" s="535"/>
      <c r="G426" s="541"/>
      <c r="L426" s="535"/>
    </row>
    <row r="427" spans="1:12" s="392" customFormat="1" ht="20.100000000000001" customHeight="1">
      <c r="A427" s="541"/>
      <c r="C427" s="535"/>
      <c r="G427" s="541"/>
      <c r="L427" s="535"/>
    </row>
    <row r="428" spans="1:12" s="392" customFormat="1" ht="20.100000000000001" customHeight="1">
      <c r="A428" s="541"/>
      <c r="C428" s="535"/>
      <c r="G428" s="541"/>
      <c r="L428" s="535"/>
    </row>
    <row r="429" spans="1:12" s="392" customFormat="1" ht="20.100000000000001" customHeight="1">
      <c r="A429" s="541"/>
      <c r="C429" s="535"/>
      <c r="G429" s="541"/>
      <c r="L429" s="535"/>
    </row>
    <row r="430" spans="1:12" s="392" customFormat="1" ht="20.100000000000001" customHeight="1">
      <c r="A430" s="541"/>
      <c r="C430" s="535"/>
      <c r="G430" s="541"/>
      <c r="L430" s="535"/>
    </row>
    <row r="431" spans="1:12" s="392" customFormat="1" ht="20.100000000000001" customHeight="1">
      <c r="A431" s="541"/>
      <c r="C431" s="535"/>
      <c r="G431" s="541"/>
      <c r="L431" s="535"/>
    </row>
    <row r="432" spans="1:12" s="392" customFormat="1" ht="20.100000000000001" customHeight="1">
      <c r="A432" s="541"/>
      <c r="C432" s="535"/>
      <c r="G432" s="541"/>
      <c r="L432" s="535"/>
    </row>
    <row r="433" spans="1:12" s="392" customFormat="1" ht="20.100000000000001" customHeight="1">
      <c r="A433" s="541"/>
      <c r="C433" s="535"/>
      <c r="G433" s="541"/>
      <c r="L433" s="535"/>
    </row>
    <row r="434" spans="1:12" s="392" customFormat="1" ht="20.100000000000001" customHeight="1">
      <c r="A434" s="541"/>
      <c r="C434" s="535"/>
      <c r="G434" s="541"/>
      <c r="L434" s="535"/>
    </row>
    <row r="435" spans="1:12" s="392" customFormat="1" ht="20.100000000000001" customHeight="1">
      <c r="A435" s="541"/>
      <c r="C435" s="535"/>
      <c r="G435" s="541"/>
      <c r="L435" s="535"/>
    </row>
    <row r="436" spans="1:12" s="392" customFormat="1" ht="20.100000000000001" customHeight="1">
      <c r="A436" s="541"/>
      <c r="C436" s="535"/>
      <c r="G436" s="541"/>
      <c r="L436" s="535"/>
    </row>
    <row r="437" spans="1:12" s="392" customFormat="1" ht="20.100000000000001" customHeight="1">
      <c r="A437" s="541"/>
      <c r="C437" s="535"/>
      <c r="G437" s="541"/>
      <c r="L437" s="535"/>
    </row>
    <row r="438" spans="1:12" s="392" customFormat="1" ht="20.100000000000001" customHeight="1">
      <c r="A438" s="541"/>
      <c r="C438" s="535"/>
      <c r="G438" s="541"/>
      <c r="L438" s="535"/>
    </row>
    <row r="439" spans="1:12" s="392" customFormat="1" ht="20.100000000000001" customHeight="1">
      <c r="A439" s="541"/>
      <c r="C439" s="535"/>
      <c r="G439" s="541"/>
      <c r="L439" s="535"/>
    </row>
    <row r="440" spans="1:12" s="392" customFormat="1" ht="20.100000000000001" customHeight="1">
      <c r="A440" s="541"/>
      <c r="C440" s="535"/>
      <c r="G440" s="541"/>
      <c r="L440" s="535"/>
    </row>
    <row r="441" spans="1:12" s="392" customFormat="1" ht="20.100000000000001" customHeight="1">
      <c r="A441" s="541"/>
      <c r="C441" s="535"/>
      <c r="G441" s="541"/>
      <c r="L441" s="535"/>
    </row>
    <row r="442" spans="1:12" s="392" customFormat="1" ht="20.100000000000001" customHeight="1">
      <c r="A442" s="541"/>
      <c r="C442" s="535"/>
      <c r="G442" s="541"/>
      <c r="L442" s="535"/>
    </row>
    <row r="443" spans="1:12" s="392" customFormat="1" ht="20.100000000000001" customHeight="1">
      <c r="A443" s="541"/>
      <c r="C443" s="535"/>
      <c r="G443" s="541"/>
      <c r="L443" s="535"/>
    </row>
    <row r="444" spans="1:12" s="392" customFormat="1" ht="20.100000000000001" customHeight="1">
      <c r="A444" s="541"/>
      <c r="C444" s="535"/>
      <c r="G444" s="541"/>
      <c r="L444" s="535"/>
    </row>
    <row r="445" spans="1:12" s="392" customFormat="1" ht="20.100000000000001" customHeight="1">
      <c r="A445" s="541"/>
      <c r="C445" s="535"/>
      <c r="G445" s="541"/>
      <c r="L445" s="535"/>
    </row>
    <row r="446" spans="1:12" s="392" customFormat="1" ht="20.100000000000001" customHeight="1">
      <c r="A446" s="541"/>
      <c r="C446" s="535"/>
      <c r="G446" s="541"/>
      <c r="L446" s="535"/>
    </row>
    <row r="447" spans="1:12" s="392" customFormat="1" ht="20.100000000000001" customHeight="1">
      <c r="A447" s="541"/>
      <c r="C447" s="535"/>
      <c r="G447" s="541"/>
      <c r="L447" s="535"/>
    </row>
    <row r="448" spans="1:12" s="392" customFormat="1" ht="20.100000000000001" customHeight="1">
      <c r="A448" s="541"/>
      <c r="C448" s="535"/>
      <c r="G448" s="541"/>
      <c r="L448" s="535"/>
    </row>
    <row r="449" spans="1:12" s="392" customFormat="1" ht="20.100000000000001" customHeight="1">
      <c r="A449" s="541"/>
      <c r="C449" s="535"/>
      <c r="G449" s="541"/>
      <c r="L449" s="535"/>
    </row>
    <row r="450" spans="1:12" s="392" customFormat="1" ht="20.100000000000001" customHeight="1">
      <c r="A450" s="541"/>
      <c r="C450" s="535"/>
      <c r="G450" s="541"/>
      <c r="L450" s="535"/>
    </row>
    <row r="451" spans="1:12" s="392" customFormat="1" ht="20.100000000000001" customHeight="1">
      <c r="A451" s="541"/>
      <c r="C451" s="535"/>
      <c r="G451" s="541"/>
      <c r="L451" s="535"/>
    </row>
    <row r="452" spans="1:12" s="392" customFormat="1" ht="20.100000000000001" customHeight="1">
      <c r="A452" s="541"/>
      <c r="C452" s="535"/>
      <c r="G452" s="541"/>
      <c r="L452" s="535"/>
    </row>
    <row r="453" spans="1:12" s="392" customFormat="1" ht="20.100000000000001" customHeight="1">
      <c r="A453" s="541"/>
      <c r="C453" s="535"/>
      <c r="G453" s="541"/>
      <c r="L453" s="535"/>
    </row>
    <row r="454" spans="1:12" s="392" customFormat="1" ht="20.100000000000001" customHeight="1">
      <c r="A454" s="541"/>
      <c r="C454" s="535"/>
      <c r="G454" s="541"/>
      <c r="L454" s="535"/>
    </row>
    <row r="455" spans="1:12" s="392" customFormat="1" ht="20.100000000000001" customHeight="1">
      <c r="A455" s="541"/>
      <c r="C455" s="535"/>
      <c r="G455" s="541"/>
      <c r="L455" s="535"/>
    </row>
    <row r="456" spans="1:12" s="392" customFormat="1" ht="20.100000000000001" customHeight="1">
      <c r="A456" s="541"/>
      <c r="C456" s="535"/>
      <c r="G456" s="541"/>
      <c r="L456" s="535"/>
    </row>
    <row r="457" spans="1:12" s="392" customFormat="1" ht="20.100000000000001" customHeight="1">
      <c r="A457" s="541"/>
      <c r="C457" s="535"/>
      <c r="G457" s="541"/>
      <c r="L457" s="535"/>
    </row>
    <row r="458" spans="1:12" s="392" customFormat="1" ht="20.100000000000001" customHeight="1">
      <c r="A458" s="541"/>
      <c r="C458" s="535"/>
      <c r="G458" s="541"/>
      <c r="L458" s="535"/>
    </row>
    <row r="459" spans="1:12" s="392" customFormat="1" ht="20.100000000000001" customHeight="1">
      <c r="A459" s="541"/>
      <c r="C459" s="535"/>
      <c r="G459" s="541"/>
      <c r="L459" s="535"/>
    </row>
    <row r="460" spans="1:12" s="392" customFormat="1" ht="20.100000000000001" customHeight="1">
      <c r="A460" s="541"/>
      <c r="C460" s="535"/>
      <c r="G460" s="541"/>
      <c r="L460" s="535"/>
    </row>
    <row r="461" spans="1:12" s="392" customFormat="1" ht="20.100000000000001" customHeight="1">
      <c r="A461" s="541"/>
      <c r="C461" s="535"/>
      <c r="G461" s="541"/>
      <c r="L461" s="535"/>
    </row>
    <row r="462" spans="1:12" s="392" customFormat="1" ht="20.100000000000001" customHeight="1">
      <c r="A462" s="541"/>
      <c r="C462" s="535"/>
      <c r="G462" s="541"/>
      <c r="L462" s="535"/>
    </row>
    <row r="463" spans="1:12" s="392" customFormat="1" ht="20.100000000000001" customHeight="1">
      <c r="A463" s="541"/>
      <c r="C463" s="535"/>
      <c r="G463" s="541"/>
      <c r="L463" s="535"/>
    </row>
    <row r="464" spans="1:12" s="392" customFormat="1" ht="20.100000000000001" customHeight="1">
      <c r="A464" s="541"/>
      <c r="C464" s="535"/>
      <c r="G464" s="541"/>
      <c r="L464" s="535"/>
    </row>
    <row r="465" spans="1:12" s="392" customFormat="1" ht="20.100000000000001" customHeight="1">
      <c r="A465" s="541"/>
      <c r="C465" s="535"/>
      <c r="G465" s="541"/>
      <c r="L465" s="535"/>
    </row>
    <row r="466" spans="1:12" s="392" customFormat="1" ht="20.100000000000001" customHeight="1">
      <c r="A466" s="541"/>
      <c r="C466" s="535"/>
      <c r="G466" s="541"/>
      <c r="L466" s="535"/>
    </row>
    <row r="467" spans="1:12" s="392" customFormat="1" ht="20.100000000000001" customHeight="1">
      <c r="A467" s="541"/>
      <c r="C467" s="535"/>
      <c r="G467" s="541"/>
      <c r="L467" s="535"/>
    </row>
    <row r="468" spans="1:12" s="392" customFormat="1" ht="20.100000000000001" customHeight="1">
      <c r="A468" s="541"/>
      <c r="C468" s="535"/>
      <c r="G468" s="541"/>
      <c r="L468" s="535"/>
    </row>
    <row r="469" spans="1:12" s="392" customFormat="1" ht="20.100000000000001" customHeight="1">
      <c r="A469" s="541"/>
      <c r="C469" s="535"/>
      <c r="G469" s="541"/>
      <c r="L469" s="535"/>
    </row>
    <row r="470" spans="1:12" s="392" customFormat="1" ht="20.100000000000001" customHeight="1">
      <c r="A470" s="541"/>
      <c r="C470" s="535"/>
      <c r="G470" s="541"/>
      <c r="L470" s="535"/>
    </row>
    <row r="471" spans="1:12" s="392" customFormat="1" ht="20.100000000000001" customHeight="1">
      <c r="A471" s="541"/>
      <c r="C471" s="535"/>
      <c r="G471" s="541"/>
      <c r="L471" s="535"/>
    </row>
    <row r="472" spans="1:12" s="392" customFormat="1" ht="20.100000000000001" customHeight="1">
      <c r="A472" s="541"/>
      <c r="C472" s="535"/>
      <c r="G472" s="541"/>
      <c r="L472" s="535"/>
    </row>
    <row r="473" spans="1:12" s="392" customFormat="1" ht="20.100000000000001" customHeight="1">
      <c r="A473" s="541"/>
      <c r="C473" s="535"/>
      <c r="G473" s="541"/>
      <c r="L473" s="535"/>
    </row>
    <row r="474" spans="1:12" s="392" customFormat="1" ht="20.100000000000001" customHeight="1">
      <c r="A474" s="541"/>
      <c r="C474" s="535"/>
      <c r="G474" s="541"/>
      <c r="L474" s="535"/>
    </row>
    <row r="475" spans="1:12" s="392" customFormat="1" ht="20.100000000000001" customHeight="1">
      <c r="A475" s="541"/>
      <c r="C475" s="535"/>
      <c r="G475" s="541"/>
      <c r="L475" s="535"/>
    </row>
    <row r="476" spans="1:12" s="392" customFormat="1" ht="20.100000000000001" customHeight="1">
      <c r="A476" s="541"/>
      <c r="C476" s="535"/>
      <c r="G476" s="541"/>
      <c r="L476" s="535"/>
    </row>
    <row r="477" spans="1:12" s="392" customFormat="1" ht="20.100000000000001" customHeight="1">
      <c r="A477" s="541"/>
      <c r="C477" s="535"/>
      <c r="G477" s="541"/>
      <c r="L477" s="535"/>
    </row>
    <row r="478" spans="1:12" s="392" customFormat="1" ht="20.100000000000001" customHeight="1">
      <c r="A478" s="541"/>
      <c r="C478" s="535"/>
      <c r="G478" s="541"/>
      <c r="L478" s="535"/>
    </row>
    <row r="479" spans="1:12" s="392" customFormat="1" ht="20.100000000000001" customHeight="1">
      <c r="A479" s="541"/>
      <c r="C479" s="535"/>
      <c r="G479" s="541"/>
      <c r="L479" s="535"/>
    </row>
    <row r="480" spans="1:12" s="392" customFormat="1" ht="20.100000000000001" customHeight="1">
      <c r="A480" s="541"/>
      <c r="C480" s="535"/>
      <c r="G480" s="541"/>
      <c r="L480" s="535"/>
    </row>
    <row r="481" spans="1:12" s="392" customFormat="1" ht="20.100000000000001" customHeight="1">
      <c r="A481" s="541"/>
      <c r="C481" s="535"/>
      <c r="G481" s="541"/>
      <c r="L481" s="535"/>
    </row>
    <row r="482" spans="1:12" s="392" customFormat="1" ht="20.100000000000001" customHeight="1">
      <c r="A482" s="541"/>
      <c r="C482" s="535"/>
      <c r="G482" s="541"/>
      <c r="L482" s="535"/>
    </row>
    <row r="483" spans="1:12" s="392" customFormat="1" ht="20.100000000000001" customHeight="1">
      <c r="A483" s="541"/>
      <c r="C483" s="535"/>
      <c r="G483" s="541"/>
      <c r="L483" s="535"/>
    </row>
    <row r="484" spans="1:12" s="392" customFormat="1" ht="20.100000000000001" customHeight="1">
      <c r="A484" s="541"/>
      <c r="C484" s="535"/>
      <c r="G484" s="541"/>
      <c r="L484" s="535"/>
    </row>
    <row r="485" spans="1:12" s="392" customFormat="1" ht="20.100000000000001" customHeight="1">
      <c r="A485" s="541"/>
      <c r="C485" s="535"/>
      <c r="G485" s="541"/>
      <c r="L485" s="535"/>
    </row>
    <row r="486" spans="1:12" s="392" customFormat="1" ht="20.100000000000001" customHeight="1">
      <c r="A486" s="541"/>
      <c r="C486" s="535"/>
      <c r="G486" s="541"/>
      <c r="L486" s="535"/>
    </row>
    <row r="487" spans="1:12" s="392" customFormat="1" ht="20.100000000000001" customHeight="1">
      <c r="A487" s="541"/>
      <c r="C487" s="535"/>
      <c r="G487" s="541"/>
      <c r="L487" s="535"/>
    </row>
    <row r="488" spans="1:12" s="392" customFormat="1" ht="20.100000000000001" customHeight="1">
      <c r="A488" s="541"/>
      <c r="C488" s="535"/>
      <c r="G488" s="541"/>
      <c r="L488" s="535"/>
    </row>
    <row r="489" spans="1:12" s="392" customFormat="1" ht="20.100000000000001" customHeight="1">
      <c r="A489" s="541"/>
      <c r="C489" s="535"/>
      <c r="G489" s="541"/>
      <c r="L489" s="535"/>
    </row>
    <row r="490" spans="1:12" s="392" customFormat="1" ht="20.100000000000001" customHeight="1">
      <c r="A490" s="541"/>
      <c r="C490" s="535"/>
      <c r="G490" s="541"/>
      <c r="L490" s="535"/>
    </row>
    <row r="491" spans="1:12" s="392" customFormat="1" ht="20.100000000000001" customHeight="1">
      <c r="A491" s="541"/>
      <c r="C491" s="535"/>
      <c r="G491" s="541"/>
      <c r="L491" s="535"/>
    </row>
    <row r="492" spans="1:12" s="392" customFormat="1" ht="20.100000000000001" customHeight="1">
      <c r="A492" s="541"/>
      <c r="C492" s="535"/>
      <c r="G492" s="541"/>
      <c r="L492" s="535"/>
    </row>
    <row r="493" spans="1:12" s="392" customFormat="1" ht="20.100000000000001" customHeight="1">
      <c r="A493" s="541"/>
      <c r="C493" s="535"/>
      <c r="G493" s="541"/>
      <c r="L493" s="535"/>
    </row>
    <row r="494" spans="1:12" s="392" customFormat="1" ht="20.100000000000001" customHeight="1">
      <c r="A494" s="541"/>
      <c r="C494" s="535"/>
      <c r="G494" s="541"/>
      <c r="L494" s="535"/>
    </row>
    <row r="495" spans="1:12" s="392" customFormat="1" ht="20.100000000000001" customHeight="1">
      <c r="A495" s="541"/>
      <c r="C495" s="535"/>
      <c r="G495" s="541"/>
      <c r="L495" s="535"/>
    </row>
    <row r="496" spans="1:12" s="392" customFormat="1" ht="20.100000000000001" customHeight="1">
      <c r="A496" s="541"/>
      <c r="C496" s="535"/>
      <c r="G496" s="541"/>
      <c r="L496" s="535"/>
    </row>
    <row r="497" spans="1:12" s="392" customFormat="1" ht="20.100000000000001" customHeight="1">
      <c r="A497" s="541"/>
      <c r="C497" s="535"/>
      <c r="G497" s="541"/>
      <c r="L497" s="535"/>
    </row>
  </sheetData>
  <autoFilter ref="A3:L154"/>
  <mergeCells count="1">
    <mergeCell ref="A1:L1"/>
  </mergeCells>
  <conditionalFormatting sqref="G4:J154">
    <cfRule type="cellIs" dxfId="3" priority="2" operator="equal">
      <formula>0</formula>
    </cfRule>
  </conditionalFormatting>
  <conditionalFormatting sqref="F2:F154">
    <cfRule type="cellIs" dxfId="2"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3"/>
  <sheetViews>
    <sheetView workbookViewId="0">
      <selection activeCell="B3" sqref="B3"/>
    </sheetView>
  </sheetViews>
  <sheetFormatPr defaultColWidth="10.7109375" defaultRowHeight="20.100000000000001" customHeight="1"/>
  <cols>
    <col min="1" max="1" width="10.7109375" style="542"/>
    <col min="2" max="2" width="10.7109375" style="540"/>
    <col min="3" max="3" width="10.7109375" style="543"/>
    <col min="4" max="6" width="10.7109375" style="540"/>
    <col min="7" max="7" width="10.7109375" style="542"/>
    <col min="8" max="11" width="10.7109375" style="540"/>
    <col min="12" max="12" width="10.7109375" style="543"/>
    <col min="13" max="16384" width="10.7109375" style="540"/>
  </cols>
  <sheetData>
    <row r="1" spans="1:25" ht="20.100000000000001" customHeight="1">
      <c r="A1" s="813" t="s">
        <v>441</v>
      </c>
      <c r="B1" s="813"/>
      <c r="C1" s="813"/>
      <c r="D1" s="813"/>
      <c r="E1" s="813"/>
      <c r="F1" s="813"/>
      <c r="G1" s="813"/>
      <c r="H1" s="813"/>
      <c r="I1" s="813"/>
      <c r="J1" s="813"/>
      <c r="K1" s="813"/>
      <c r="L1" s="813"/>
      <c r="N1" s="538" t="s">
        <v>415</v>
      </c>
      <c r="O1" s="539" t="s">
        <v>12</v>
      </c>
      <c r="P1" s="537"/>
      <c r="Q1" s="537"/>
      <c r="R1" s="537"/>
      <c r="S1" s="537"/>
      <c r="T1" s="537"/>
      <c r="U1" s="537"/>
      <c r="V1" s="537"/>
      <c r="W1" s="537"/>
      <c r="X1" s="537"/>
      <c r="Y1" s="537"/>
    </row>
    <row r="2" spans="1:25" ht="20.100000000000001" customHeight="1">
      <c r="A2" s="522" t="s">
        <v>377</v>
      </c>
      <c r="B2" s="523" t="s">
        <v>377</v>
      </c>
      <c r="C2" s="530" t="s">
        <v>378</v>
      </c>
      <c r="D2" s="523" t="s">
        <v>354</v>
      </c>
      <c r="E2" s="523" t="s">
        <v>354</v>
      </c>
      <c r="F2" s="523" t="s">
        <v>355</v>
      </c>
      <c r="G2" s="544" t="s">
        <v>379</v>
      </c>
      <c r="H2" s="524" t="s">
        <v>379</v>
      </c>
      <c r="I2" s="524" t="s">
        <v>379</v>
      </c>
      <c r="J2" s="524" t="s">
        <v>379</v>
      </c>
      <c r="K2" s="523" t="s">
        <v>380</v>
      </c>
      <c r="L2" s="530" t="s">
        <v>380</v>
      </c>
      <c r="N2" s="536" t="s">
        <v>432</v>
      </c>
      <c r="O2" s="536" t="s">
        <v>434</v>
      </c>
      <c r="P2" s="537"/>
      <c r="Q2" s="537"/>
      <c r="R2" s="537"/>
      <c r="S2" s="537"/>
      <c r="T2" s="537"/>
      <c r="U2" s="537"/>
      <c r="V2" s="537"/>
      <c r="W2" s="537"/>
      <c r="X2" s="537"/>
      <c r="Y2" s="537"/>
    </row>
    <row r="3" spans="1:25" ht="20.100000000000001" customHeight="1" thickBot="1">
      <c r="A3" s="528" t="s">
        <v>381</v>
      </c>
      <c r="B3" s="529" t="s">
        <v>179</v>
      </c>
      <c r="C3" s="534" t="s">
        <v>381</v>
      </c>
      <c r="D3" s="529" t="s">
        <v>356</v>
      </c>
      <c r="E3" s="529" t="s">
        <v>357</v>
      </c>
      <c r="F3" s="529" t="s">
        <v>358</v>
      </c>
      <c r="G3" s="546" t="s">
        <v>382</v>
      </c>
      <c r="H3" s="533" t="s">
        <v>383</v>
      </c>
      <c r="I3" s="533" t="s">
        <v>384</v>
      </c>
      <c r="J3" s="533" t="s">
        <v>385</v>
      </c>
      <c r="K3" s="529" t="s">
        <v>381</v>
      </c>
      <c r="L3" s="534" t="s">
        <v>395</v>
      </c>
      <c r="N3" s="536" t="s">
        <v>433</v>
      </c>
      <c r="O3" s="536" t="s">
        <v>435</v>
      </c>
      <c r="P3" s="537"/>
      <c r="Q3" s="537"/>
      <c r="R3" s="537"/>
      <c r="S3" s="537"/>
      <c r="T3" s="537"/>
      <c r="U3" s="537"/>
      <c r="V3" s="537"/>
      <c r="W3" s="537"/>
      <c r="X3" s="537"/>
      <c r="Y3" s="537"/>
    </row>
    <row r="4" spans="1:25" ht="20.100000000000001" customHeight="1">
      <c r="A4" s="522">
        <v>1</v>
      </c>
      <c r="B4" s="523" t="s">
        <v>8</v>
      </c>
      <c r="C4" s="532">
        <v>1</v>
      </c>
      <c r="D4" s="525">
        <v>0</v>
      </c>
      <c r="E4" s="525">
        <v>25</v>
      </c>
      <c r="F4" s="526">
        <v>0.64</v>
      </c>
      <c r="G4" s="545">
        <v>1</v>
      </c>
      <c r="H4" s="531">
        <v>1</v>
      </c>
      <c r="I4" s="531">
        <v>1</v>
      </c>
      <c r="J4" s="531">
        <v>1</v>
      </c>
      <c r="K4" s="525">
        <v>1</v>
      </c>
      <c r="L4" s="532" t="s">
        <v>413</v>
      </c>
      <c r="N4" s="536" t="str">
        <f>C2&amp;" "&amp;C3</f>
        <v>TRK No.</v>
      </c>
      <c r="O4" s="536" t="s">
        <v>438</v>
      </c>
      <c r="P4" s="537"/>
      <c r="Q4" s="537"/>
      <c r="R4" s="537"/>
      <c r="S4" s="537"/>
      <c r="T4" s="537"/>
      <c r="U4" s="537"/>
      <c r="V4" s="537"/>
      <c r="W4" s="537"/>
      <c r="X4" s="537"/>
      <c r="Y4" s="537"/>
    </row>
    <row r="5" spans="1:25" ht="20.100000000000001" customHeight="1">
      <c r="A5" s="522">
        <v>1</v>
      </c>
      <c r="B5" s="523" t="s">
        <v>8</v>
      </c>
      <c r="C5" s="530">
        <v>1</v>
      </c>
      <c r="D5" s="523">
        <v>4</v>
      </c>
      <c r="E5" s="523">
        <v>25</v>
      </c>
      <c r="F5" s="527">
        <v>0</v>
      </c>
      <c r="G5" s="544">
        <v>1</v>
      </c>
      <c r="H5" s="524">
        <v>1</v>
      </c>
      <c r="I5" s="524">
        <v>1</v>
      </c>
      <c r="J5" s="524">
        <v>1</v>
      </c>
      <c r="K5" s="523">
        <v>1</v>
      </c>
      <c r="L5" s="530" t="s">
        <v>413</v>
      </c>
      <c r="N5" s="536" t="str">
        <f>D2&amp;" "&amp;D3</f>
        <v>AXLE ft</v>
      </c>
      <c r="O5" s="536" t="s">
        <v>416</v>
      </c>
      <c r="P5" s="537"/>
      <c r="Q5" s="537"/>
      <c r="R5" s="537"/>
      <c r="S5" s="537"/>
      <c r="T5" s="537"/>
      <c r="U5" s="537"/>
      <c r="V5" s="537"/>
      <c r="W5" s="537"/>
      <c r="X5" s="537"/>
      <c r="Y5" s="537"/>
    </row>
    <row r="6" spans="1:25" ht="20.100000000000001" customHeight="1">
      <c r="A6" s="522">
        <v>1</v>
      </c>
      <c r="B6" s="523" t="s">
        <v>8</v>
      </c>
      <c r="C6" s="530" t="s">
        <v>386</v>
      </c>
      <c r="D6" s="523" t="s">
        <v>386</v>
      </c>
      <c r="E6" s="523" t="s">
        <v>386</v>
      </c>
      <c r="F6" s="527" t="s">
        <v>386</v>
      </c>
      <c r="G6" s="544" t="s">
        <v>386</v>
      </c>
      <c r="H6" s="524" t="s">
        <v>386</v>
      </c>
      <c r="I6" s="524" t="s">
        <v>386</v>
      </c>
      <c r="J6" s="524" t="s">
        <v>386</v>
      </c>
      <c r="K6" s="523" t="s">
        <v>386</v>
      </c>
      <c r="L6" s="530" t="s">
        <v>386</v>
      </c>
      <c r="N6" s="536" t="str">
        <f>E2&amp;" "&amp;E3</f>
        <v>AXLE kip</v>
      </c>
      <c r="O6" s="536" t="s">
        <v>417</v>
      </c>
      <c r="P6" s="537"/>
      <c r="Q6" s="537"/>
      <c r="R6" s="537"/>
      <c r="S6" s="537"/>
      <c r="T6" s="537"/>
      <c r="U6" s="537"/>
      <c r="V6" s="537"/>
      <c r="W6" s="537"/>
      <c r="X6" s="537"/>
      <c r="Y6" s="537"/>
    </row>
    <row r="7" spans="1:25" ht="20.100000000000001" customHeight="1">
      <c r="A7" s="522">
        <v>1</v>
      </c>
      <c r="B7" s="523" t="s">
        <v>8</v>
      </c>
      <c r="C7" s="530">
        <v>2</v>
      </c>
      <c r="D7" s="523">
        <v>0</v>
      </c>
      <c r="E7" s="523">
        <v>8</v>
      </c>
      <c r="F7" s="527">
        <v>0.64</v>
      </c>
      <c r="G7" s="544">
        <v>1</v>
      </c>
      <c r="H7" s="524">
        <v>1</v>
      </c>
      <c r="I7" s="524">
        <v>1</v>
      </c>
      <c r="J7" s="524">
        <v>1</v>
      </c>
      <c r="K7" s="523">
        <v>1</v>
      </c>
      <c r="L7" s="530" t="s">
        <v>413</v>
      </c>
      <c r="N7" s="536" t="str">
        <f>F2&amp;" "&amp;F3</f>
        <v>LANE klf</v>
      </c>
      <c r="O7" s="536" t="s">
        <v>439</v>
      </c>
      <c r="P7" s="537"/>
      <c r="Q7" s="537"/>
      <c r="R7" s="537"/>
      <c r="S7" s="537"/>
      <c r="T7" s="537"/>
      <c r="U7" s="537"/>
      <c r="V7" s="537"/>
      <c r="W7" s="537"/>
      <c r="X7" s="537"/>
      <c r="Y7" s="537"/>
    </row>
    <row r="8" spans="1:25" ht="20.100000000000001" customHeight="1">
      <c r="A8" s="522">
        <v>1</v>
      </c>
      <c r="B8" s="523" t="s">
        <v>8</v>
      </c>
      <c r="C8" s="530">
        <v>2</v>
      </c>
      <c r="D8" s="523">
        <v>14</v>
      </c>
      <c r="E8" s="523">
        <v>32</v>
      </c>
      <c r="F8" s="527">
        <v>0</v>
      </c>
      <c r="G8" s="544">
        <v>1</v>
      </c>
      <c r="H8" s="524">
        <v>1</v>
      </c>
      <c r="I8" s="524">
        <v>1</v>
      </c>
      <c r="J8" s="524">
        <v>1</v>
      </c>
      <c r="K8" s="523">
        <v>1</v>
      </c>
      <c r="L8" s="530" t="s">
        <v>413</v>
      </c>
      <c r="N8" s="536" t="str">
        <f>G2&amp;" "&amp;G3</f>
        <v>apply +M ?</v>
      </c>
      <c r="O8" s="536" t="s">
        <v>420</v>
      </c>
      <c r="P8" s="537"/>
      <c r="Q8" s="537"/>
      <c r="R8" s="537"/>
      <c r="S8" s="537"/>
      <c r="T8" s="537"/>
      <c r="U8" s="537"/>
      <c r="V8" s="537"/>
      <c r="W8" s="537"/>
      <c r="X8" s="537"/>
      <c r="Y8" s="537"/>
    </row>
    <row r="9" spans="1:25" ht="20.100000000000001" customHeight="1">
      <c r="A9" s="522">
        <v>1</v>
      </c>
      <c r="B9" s="523" t="s">
        <v>8</v>
      </c>
      <c r="C9" s="530">
        <v>2</v>
      </c>
      <c r="D9" s="523">
        <v>14</v>
      </c>
      <c r="E9" s="523">
        <v>32</v>
      </c>
      <c r="F9" s="527">
        <v>0</v>
      </c>
      <c r="G9" s="544">
        <v>1</v>
      </c>
      <c r="H9" s="524">
        <v>1</v>
      </c>
      <c r="I9" s="524">
        <v>1</v>
      </c>
      <c r="J9" s="524">
        <v>1</v>
      </c>
      <c r="K9" s="523">
        <v>1</v>
      </c>
      <c r="L9" s="530" t="s">
        <v>413</v>
      </c>
      <c r="N9" s="536" t="str">
        <f>H2&amp;" "&amp;H3</f>
        <v>apply -M ?</v>
      </c>
      <c r="O9" s="536" t="s">
        <v>421</v>
      </c>
      <c r="P9" s="537"/>
      <c r="Q9" s="537"/>
      <c r="R9" s="537"/>
      <c r="S9" s="537"/>
      <c r="T9" s="537"/>
      <c r="U9" s="537"/>
      <c r="V9" s="537"/>
      <c r="W9" s="537"/>
      <c r="X9" s="537"/>
      <c r="Y9" s="537"/>
    </row>
    <row r="10" spans="1:25" ht="20.100000000000001" customHeight="1">
      <c r="A10" s="522">
        <v>1</v>
      </c>
      <c r="B10" s="523" t="s">
        <v>8</v>
      </c>
      <c r="C10" s="530" t="s">
        <v>386</v>
      </c>
      <c r="D10" s="523" t="s">
        <v>386</v>
      </c>
      <c r="E10" s="523" t="s">
        <v>386</v>
      </c>
      <c r="F10" s="527" t="s">
        <v>386</v>
      </c>
      <c r="G10" s="544" t="s">
        <v>386</v>
      </c>
      <c r="H10" s="524" t="s">
        <v>386</v>
      </c>
      <c r="I10" s="524" t="s">
        <v>386</v>
      </c>
      <c r="J10" s="524" t="s">
        <v>386</v>
      </c>
      <c r="K10" s="523" t="s">
        <v>386</v>
      </c>
      <c r="L10" s="530" t="s">
        <v>386</v>
      </c>
      <c r="N10" s="536" t="str">
        <f>I2&amp;" "&amp;I3</f>
        <v>apply +V ?</v>
      </c>
      <c r="O10" s="536" t="s">
        <v>419</v>
      </c>
      <c r="P10" s="537"/>
      <c r="Q10" s="537"/>
      <c r="R10" s="537"/>
      <c r="S10" s="537"/>
      <c r="T10" s="537"/>
      <c r="U10" s="537"/>
      <c r="V10" s="537"/>
      <c r="W10" s="537"/>
      <c r="X10" s="537"/>
      <c r="Y10" s="537"/>
    </row>
    <row r="11" spans="1:25" ht="20.100000000000001" customHeight="1">
      <c r="A11" s="522">
        <v>1</v>
      </c>
      <c r="B11" s="523" t="s">
        <v>8</v>
      </c>
      <c r="C11" s="530">
        <v>3</v>
      </c>
      <c r="D11" s="523">
        <v>0</v>
      </c>
      <c r="E11" s="523">
        <v>8</v>
      </c>
      <c r="F11" s="527">
        <v>0.64</v>
      </c>
      <c r="G11" s="544">
        <v>1</v>
      </c>
      <c r="H11" s="524">
        <v>1</v>
      </c>
      <c r="I11" s="524">
        <v>1</v>
      </c>
      <c r="J11" s="524">
        <v>1</v>
      </c>
      <c r="K11" s="523">
        <v>1</v>
      </c>
      <c r="L11" s="530" t="s">
        <v>413</v>
      </c>
      <c r="N11" s="536" t="str">
        <f>J2&amp;" "&amp;J3</f>
        <v>apply -V ?</v>
      </c>
      <c r="O11" s="536" t="s">
        <v>418</v>
      </c>
      <c r="P11" s="537"/>
      <c r="Q11" s="537"/>
      <c r="R11" s="537"/>
      <c r="S11" s="537"/>
      <c r="T11" s="537"/>
      <c r="U11" s="537"/>
      <c r="V11" s="537"/>
      <c r="W11" s="537"/>
      <c r="X11" s="537"/>
      <c r="Y11" s="537"/>
    </row>
    <row r="12" spans="1:25" ht="20.100000000000001" customHeight="1">
      <c r="A12" s="522">
        <v>1</v>
      </c>
      <c r="B12" s="523" t="s">
        <v>8</v>
      </c>
      <c r="C12" s="530">
        <v>3</v>
      </c>
      <c r="D12" s="523">
        <v>14</v>
      </c>
      <c r="E12" s="523">
        <v>32</v>
      </c>
      <c r="F12" s="527">
        <v>0</v>
      </c>
      <c r="G12" s="544">
        <v>1</v>
      </c>
      <c r="H12" s="524">
        <v>1</v>
      </c>
      <c r="I12" s="524">
        <v>1</v>
      </c>
      <c r="J12" s="524">
        <v>1</v>
      </c>
      <c r="K12" s="523">
        <v>1</v>
      </c>
      <c r="L12" s="530" t="s">
        <v>413</v>
      </c>
      <c r="N12" s="536" t="str">
        <f>K2&amp;" "&amp;K3</f>
        <v>TYPE No.</v>
      </c>
      <c r="O12" s="536" t="s">
        <v>422</v>
      </c>
      <c r="P12" s="537"/>
      <c r="Q12" s="537"/>
      <c r="R12" s="537"/>
      <c r="S12" s="537"/>
      <c r="T12" s="537"/>
      <c r="U12" s="537"/>
      <c r="V12" s="537"/>
      <c r="W12" s="537"/>
      <c r="X12" s="537"/>
      <c r="Y12" s="537"/>
    </row>
    <row r="13" spans="1:25" ht="20.100000000000001" customHeight="1">
      <c r="A13" s="522">
        <v>1</v>
      </c>
      <c r="B13" s="523" t="s">
        <v>8</v>
      </c>
      <c r="C13" s="530">
        <v>3</v>
      </c>
      <c r="D13" s="523">
        <v>16.666666666666668</v>
      </c>
      <c r="E13" s="523">
        <v>32</v>
      </c>
      <c r="F13" s="527">
        <v>0</v>
      </c>
      <c r="G13" s="544">
        <v>1</v>
      </c>
      <c r="H13" s="524">
        <v>1</v>
      </c>
      <c r="I13" s="524">
        <v>1</v>
      </c>
      <c r="J13" s="524">
        <v>1</v>
      </c>
      <c r="K13" s="523">
        <v>1</v>
      </c>
      <c r="L13" s="530" t="s">
        <v>413</v>
      </c>
      <c r="N13" s="536" t="str">
        <f>L2&amp;" "&amp;L3</f>
        <v>TYPE DESC.</v>
      </c>
      <c r="O13" s="536" t="s">
        <v>436</v>
      </c>
      <c r="P13" s="537"/>
      <c r="Q13" s="537"/>
      <c r="R13" s="537"/>
      <c r="S13" s="537"/>
      <c r="T13" s="537"/>
      <c r="U13" s="537"/>
      <c r="V13" s="537"/>
      <c r="W13" s="537"/>
      <c r="X13" s="537"/>
      <c r="Y13" s="537"/>
    </row>
    <row r="14" spans="1:25" ht="20.100000000000001" customHeight="1">
      <c r="A14" s="522">
        <v>1</v>
      </c>
      <c r="B14" s="523" t="s">
        <v>8</v>
      </c>
      <c r="C14" s="530" t="s">
        <v>386</v>
      </c>
      <c r="D14" s="523" t="s">
        <v>386</v>
      </c>
      <c r="E14" s="523" t="s">
        <v>386</v>
      </c>
      <c r="F14" s="527" t="s">
        <v>386</v>
      </c>
      <c r="G14" s="544" t="s">
        <v>386</v>
      </c>
      <c r="H14" s="524" t="s">
        <v>386</v>
      </c>
      <c r="I14" s="524" t="s">
        <v>386</v>
      </c>
      <c r="J14" s="524" t="s">
        <v>386</v>
      </c>
      <c r="K14" s="523" t="s">
        <v>386</v>
      </c>
      <c r="L14" s="530" t="s">
        <v>386</v>
      </c>
    </row>
    <row r="15" spans="1:25" ht="20.100000000000001" customHeight="1">
      <c r="A15" s="522">
        <v>1</v>
      </c>
      <c r="B15" s="523" t="s">
        <v>8</v>
      </c>
      <c r="C15" s="530">
        <v>4</v>
      </c>
      <c r="D15" s="523">
        <v>0</v>
      </c>
      <c r="E15" s="523">
        <v>8</v>
      </c>
      <c r="F15" s="527">
        <v>0.64</v>
      </c>
      <c r="G15" s="544">
        <v>1</v>
      </c>
      <c r="H15" s="524">
        <v>1</v>
      </c>
      <c r="I15" s="524">
        <v>1</v>
      </c>
      <c r="J15" s="524">
        <v>1</v>
      </c>
      <c r="K15" s="523">
        <v>1</v>
      </c>
      <c r="L15" s="530" t="s">
        <v>413</v>
      </c>
    </row>
    <row r="16" spans="1:25" ht="20.100000000000001" customHeight="1">
      <c r="A16" s="522">
        <v>1</v>
      </c>
      <c r="B16" s="523" t="s">
        <v>8</v>
      </c>
      <c r="C16" s="530">
        <v>4</v>
      </c>
      <c r="D16" s="523">
        <v>14</v>
      </c>
      <c r="E16" s="523">
        <v>32</v>
      </c>
      <c r="F16" s="527">
        <v>0</v>
      </c>
      <c r="G16" s="544">
        <v>1</v>
      </c>
      <c r="H16" s="524">
        <v>1</v>
      </c>
      <c r="I16" s="524">
        <v>1</v>
      </c>
      <c r="J16" s="524">
        <v>1</v>
      </c>
      <c r="K16" s="523">
        <v>1</v>
      </c>
      <c r="L16" s="530" t="s">
        <v>413</v>
      </c>
    </row>
    <row r="17" spans="1:12" ht="20.100000000000001" customHeight="1">
      <c r="A17" s="522">
        <v>1</v>
      </c>
      <c r="B17" s="523" t="s">
        <v>8</v>
      </c>
      <c r="C17" s="530">
        <v>4</v>
      </c>
      <c r="D17" s="523">
        <v>19.333333333333332</v>
      </c>
      <c r="E17" s="523">
        <v>32</v>
      </c>
      <c r="F17" s="527">
        <v>0</v>
      </c>
      <c r="G17" s="544">
        <v>1</v>
      </c>
      <c r="H17" s="524">
        <v>1</v>
      </c>
      <c r="I17" s="524">
        <v>1</v>
      </c>
      <c r="J17" s="524">
        <v>1</v>
      </c>
      <c r="K17" s="523">
        <v>1</v>
      </c>
      <c r="L17" s="530" t="s">
        <v>413</v>
      </c>
    </row>
    <row r="18" spans="1:12" ht="20.100000000000001" customHeight="1">
      <c r="A18" s="522">
        <v>1</v>
      </c>
      <c r="B18" s="523" t="s">
        <v>8</v>
      </c>
      <c r="C18" s="530" t="s">
        <v>386</v>
      </c>
      <c r="D18" s="523" t="s">
        <v>386</v>
      </c>
      <c r="E18" s="523" t="s">
        <v>386</v>
      </c>
      <c r="F18" s="527" t="s">
        <v>386</v>
      </c>
      <c r="G18" s="544" t="s">
        <v>386</v>
      </c>
      <c r="H18" s="524" t="s">
        <v>386</v>
      </c>
      <c r="I18" s="524" t="s">
        <v>386</v>
      </c>
      <c r="J18" s="524" t="s">
        <v>386</v>
      </c>
      <c r="K18" s="523" t="s">
        <v>386</v>
      </c>
      <c r="L18" s="530" t="s">
        <v>386</v>
      </c>
    </row>
    <row r="19" spans="1:12" ht="20.100000000000001" customHeight="1">
      <c r="A19" s="522">
        <v>1</v>
      </c>
      <c r="B19" s="523" t="s">
        <v>8</v>
      </c>
      <c r="C19" s="530">
        <v>5</v>
      </c>
      <c r="D19" s="523">
        <v>0</v>
      </c>
      <c r="E19" s="523">
        <v>8</v>
      </c>
      <c r="F19" s="527">
        <v>0.64</v>
      </c>
      <c r="G19" s="544">
        <v>1</v>
      </c>
      <c r="H19" s="524">
        <v>1</v>
      </c>
      <c r="I19" s="524">
        <v>1</v>
      </c>
      <c r="J19" s="524">
        <v>1</v>
      </c>
      <c r="K19" s="523">
        <v>1</v>
      </c>
      <c r="L19" s="530" t="s">
        <v>413</v>
      </c>
    </row>
    <row r="20" spans="1:12" ht="20.100000000000001" customHeight="1">
      <c r="A20" s="522">
        <v>1</v>
      </c>
      <c r="B20" s="523" t="s">
        <v>8</v>
      </c>
      <c r="C20" s="530">
        <v>5</v>
      </c>
      <c r="D20" s="523">
        <v>14</v>
      </c>
      <c r="E20" s="523">
        <v>32</v>
      </c>
      <c r="F20" s="527">
        <v>0</v>
      </c>
      <c r="G20" s="544">
        <v>1</v>
      </c>
      <c r="H20" s="524">
        <v>1</v>
      </c>
      <c r="I20" s="524">
        <v>1</v>
      </c>
      <c r="J20" s="524">
        <v>1</v>
      </c>
      <c r="K20" s="523">
        <v>1</v>
      </c>
      <c r="L20" s="530" t="s">
        <v>413</v>
      </c>
    </row>
    <row r="21" spans="1:12" ht="20.100000000000001" customHeight="1">
      <c r="A21" s="522">
        <v>1</v>
      </c>
      <c r="B21" s="523" t="s">
        <v>8</v>
      </c>
      <c r="C21" s="530">
        <v>5</v>
      </c>
      <c r="D21" s="523">
        <v>22</v>
      </c>
      <c r="E21" s="523">
        <v>32</v>
      </c>
      <c r="F21" s="527">
        <v>0</v>
      </c>
      <c r="G21" s="544">
        <v>1</v>
      </c>
      <c r="H21" s="524">
        <v>1</v>
      </c>
      <c r="I21" s="524">
        <v>1</v>
      </c>
      <c r="J21" s="524">
        <v>1</v>
      </c>
      <c r="K21" s="523">
        <v>1</v>
      </c>
      <c r="L21" s="530" t="s">
        <v>413</v>
      </c>
    </row>
    <row r="22" spans="1:12" ht="20.100000000000001" customHeight="1">
      <c r="A22" s="522">
        <v>1</v>
      </c>
      <c r="B22" s="523" t="s">
        <v>8</v>
      </c>
      <c r="C22" s="530" t="s">
        <v>386</v>
      </c>
      <c r="D22" s="523" t="s">
        <v>386</v>
      </c>
      <c r="E22" s="523" t="s">
        <v>386</v>
      </c>
      <c r="F22" s="527" t="s">
        <v>386</v>
      </c>
      <c r="G22" s="544" t="s">
        <v>386</v>
      </c>
      <c r="H22" s="524" t="s">
        <v>386</v>
      </c>
      <c r="I22" s="524" t="s">
        <v>386</v>
      </c>
      <c r="J22" s="524" t="s">
        <v>386</v>
      </c>
      <c r="K22" s="523" t="s">
        <v>386</v>
      </c>
      <c r="L22" s="530" t="s">
        <v>386</v>
      </c>
    </row>
    <row r="23" spans="1:12" ht="20.100000000000001" customHeight="1">
      <c r="A23" s="522">
        <v>1</v>
      </c>
      <c r="B23" s="523" t="s">
        <v>8</v>
      </c>
      <c r="C23" s="530">
        <v>6</v>
      </c>
      <c r="D23" s="523">
        <v>0</v>
      </c>
      <c r="E23" s="523">
        <v>8</v>
      </c>
      <c r="F23" s="527">
        <v>0.64</v>
      </c>
      <c r="G23" s="544">
        <v>1</v>
      </c>
      <c r="H23" s="524">
        <v>1</v>
      </c>
      <c r="I23" s="524">
        <v>1</v>
      </c>
      <c r="J23" s="524">
        <v>1</v>
      </c>
      <c r="K23" s="523">
        <v>1</v>
      </c>
      <c r="L23" s="530" t="s">
        <v>413</v>
      </c>
    </row>
    <row r="24" spans="1:12" ht="20.100000000000001" customHeight="1">
      <c r="A24" s="522">
        <v>1</v>
      </c>
      <c r="B24" s="523" t="s">
        <v>8</v>
      </c>
      <c r="C24" s="530">
        <v>6</v>
      </c>
      <c r="D24" s="523">
        <v>14</v>
      </c>
      <c r="E24" s="523">
        <v>32</v>
      </c>
      <c r="F24" s="527">
        <v>0</v>
      </c>
      <c r="G24" s="544">
        <v>1</v>
      </c>
      <c r="H24" s="524">
        <v>1</v>
      </c>
      <c r="I24" s="524">
        <v>1</v>
      </c>
      <c r="J24" s="524">
        <v>1</v>
      </c>
      <c r="K24" s="523">
        <v>1</v>
      </c>
      <c r="L24" s="530" t="s">
        <v>413</v>
      </c>
    </row>
    <row r="25" spans="1:12" ht="20.100000000000001" customHeight="1">
      <c r="A25" s="522">
        <v>1</v>
      </c>
      <c r="B25" s="523" t="s">
        <v>8</v>
      </c>
      <c r="C25" s="530">
        <v>6</v>
      </c>
      <c r="D25" s="523">
        <v>24.666666666666664</v>
      </c>
      <c r="E25" s="523">
        <v>32</v>
      </c>
      <c r="F25" s="527">
        <v>0</v>
      </c>
      <c r="G25" s="544">
        <v>1</v>
      </c>
      <c r="H25" s="524">
        <v>1</v>
      </c>
      <c r="I25" s="524">
        <v>1</v>
      </c>
      <c r="J25" s="524">
        <v>1</v>
      </c>
      <c r="K25" s="523">
        <v>1</v>
      </c>
      <c r="L25" s="530" t="s">
        <v>413</v>
      </c>
    </row>
    <row r="26" spans="1:12" ht="20.100000000000001" customHeight="1">
      <c r="A26" s="522">
        <v>1</v>
      </c>
      <c r="B26" s="523" t="s">
        <v>8</v>
      </c>
      <c r="C26" s="530" t="s">
        <v>386</v>
      </c>
      <c r="D26" s="523" t="s">
        <v>386</v>
      </c>
      <c r="E26" s="523" t="s">
        <v>386</v>
      </c>
      <c r="F26" s="527" t="s">
        <v>386</v>
      </c>
      <c r="G26" s="544" t="s">
        <v>386</v>
      </c>
      <c r="H26" s="524" t="s">
        <v>386</v>
      </c>
      <c r="I26" s="524" t="s">
        <v>386</v>
      </c>
      <c r="J26" s="524" t="s">
        <v>386</v>
      </c>
      <c r="K26" s="523" t="s">
        <v>386</v>
      </c>
      <c r="L26" s="530" t="s">
        <v>386</v>
      </c>
    </row>
    <row r="27" spans="1:12" ht="20.100000000000001" customHeight="1">
      <c r="A27" s="522">
        <v>1</v>
      </c>
      <c r="B27" s="523" t="s">
        <v>8</v>
      </c>
      <c r="C27" s="530">
        <v>7</v>
      </c>
      <c r="D27" s="523">
        <v>0</v>
      </c>
      <c r="E27" s="523">
        <v>8</v>
      </c>
      <c r="F27" s="527">
        <v>0.64</v>
      </c>
      <c r="G27" s="544">
        <v>1</v>
      </c>
      <c r="H27" s="524">
        <v>1</v>
      </c>
      <c r="I27" s="524">
        <v>1</v>
      </c>
      <c r="J27" s="524">
        <v>1</v>
      </c>
      <c r="K27" s="523">
        <v>1</v>
      </c>
      <c r="L27" s="530" t="s">
        <v>413</v>
      </c>
    </row>
    <row r="28" spans="1:12" ht="20.100000000000001" customHeight="1">
      <c r="A28" s="522">
        <v>1</v>
      </c>
      <c r="B28" s="523" t="s">
        <v>8</v>
      </c>
      <c r="C28" s="530">
        <v>7</v>
      </c>
      <c r="D28" s="523">
        <v>14</v>
      </c>
      <c r="E28" s="523">
        <v>32</v>
      </c>
      <c r="F28" s="527">
        <v>0</v>
      </c>
      <c r="G28" s="544">
        <v>1</v>
      </c>
      <c r="H28" s="524">
        <v>1</v>
      </c>
      <c r="I28" s="524">
        <v>1</v>
      </c>
      <c r="J28" s="524">
        <v>1</v>
      </c>
      <c r="K28" s="523">
        <v>1</v>
      </c>
      <c r="L28" s="530" t="s">
        <v>413</v>
      </c>
    </row>
    <row r="29" spans="1:12" ht="20.100000000000001" customHeight="1">
      <c r="A29" s="522">
        <v>1</v>
      </c>
      <c r="B29" s="523" t="s">
        <v>8</v>
      </c>
      <c r="C29" s="530">
        <v>7</v>
      </c>
      <c r="D29" s="523">
        <v>27.333333333333332</v>
      </c>
      <c r="E29" s="523">
        <v>32</v>
      </c>
      <c r="F29" s="527">
        <v>0</v>
      </c>
      <c r="G29" s="544">
        <v>1</v>
      </c>
      <c r="H29" s="524">
        <v>1</v>
      </c>
      <c r="I29" s="524">
        <v>1</v>
      </c>
      <c r="J29" s="524">
        <v>1</v>
      </c>
      <c r="K29" s="523">
        <v>1</v>
      </c>
      <c r="L29" s="530" t="s">
        <v>413</v>
      </c>
    </row>
    <row r="30" spans="1:12" ht="20.100000000000001" customHeight="1">
      <c r="A30" s="522">
        <v>1</v>
      </c>
      <c r="B30" s="523" t="s">
        <v>8</v>
      </c>
      <c r="C30" s="530" t="s">
        <v>386</v>
      </c>
      <c r="D30" s="523" t="s">
        <v>386</v>
      </c>
      <c r="E30" s="523" t="s">
        <v>386</v>
      </c>
      <c r="F30" s="527" t="s">
        <v>386</v>
      </c>
      <c r="G30" s="544" t="s">
        <v>386</v>
      </c>
      <c r="H30" s="524" t="s">
        <v>386</v>
      </c>
      <c r="I30" s="524" t="s">
        <v>386</v>
      </c>
      <c r="J30" s="524" t="s">
        <v>386</v>
      </c>
      <c r="K30" s="523" t="s">
        <v>386</v>
      </c>
      <c r="L30" s="530" t="s">
        <v>386</v>
      </c>
    </row>
    <row r="31" spans="1:12" ht="20.100000000000001" customHeight="1">
      <c r="A31" s="522">
        <v>1</v>
      </c>
      <c r="B31" s="523" t="s">
        <v>8</v>
      </c>
      <c r="C31" s="530">
        <v>8</v>
      </c>
      <c r="D31" s="523">
        <v>0</v>
      </c>
      <c r="E31" s="523">
        <v>8</v>
      </c>
      <c r="F31" s="527">
        <v>0.64</v>
      </c>
      <c r="G31" s="544">
        <v>1</v>
      </c>
      <c r="H31" s="524">
        <v>1</v>
      </c>
      <c r="I31" s="524">
        <v>1</v>
      </c>
      <c r="J31" s="524">
        <v>1</v>
      </c>
      <c r="K31" s="523">
        <v>1</v>
      </c>
      <c r="L31" s="530" t="s">
        <v>413</v>
      </c>
    </row>
    <row r="32" spans="1:12" ht="20.100000000000001" customHeight="1">
      <c r="A32" s="522">
        <v>1</v>
      </c>
      <c r="B32" s="523" t="s">
        <v>8</v>
      </c>
      <c r="C32" s="530">
        <v>8</v>
      </c>
      <c r="D32" s="523">
        <v>14</v>
      </c>
      <c r="E32" s="523">
        <v>32</v>
      </c>
      <c r="F32" s="527">
        <v>0</v>
      </c>
      <c r="G32" s="544">
        <v>1</v>
      </c>
      <c r="H32" s="524">
        <v>1</v>
      </c>
      <c r="I32" s="524">
        <v>1</v>
      </c>
      <c r="J32" s="524">
        <v>1</v>
      </c>
      <c r="K32" s="523">
        <v>1</v>
      </c>
      <c r="L32" s="530" t="s">
        <v>413</v>
      </c>
    </row>
    <row r="33" spans="1:12" ht="20.100000000000001" customHeight="1">
      <c r="A33" s="522">
        <v>1</v>
      </c>
      <c r="B33" s="523" t="s">
        <v>8</v>
      </c>
      <c r="C33" s="530">
        <v>8</v>
      </c>
      <c r="D33" s="523">
        <v>30</v>
      </c>
      <c r="E33" s="523">
        <v>32</v>
      </c>
      <c r="F33" s="527">
        <v>0</v>
      </c>
      <c r="G33" s="544">
        <v>1</v>
      </c>
      <c r="H33" s="524">
        <v>1</v>
      </c>
      <c r="I33" s="524">
        <v>1</v>
      </c>
      <c r="J33" s="524">
        <v>1</v>
      </c>
      <c r="K33" s="523">
        <v>1</v>
      </c>
      <c r="L33" s="530" t="s">
        <v>413</v>
      </c>
    </row>
    <row r="34" spans="1:12" ht="20.100000000000001" customHeight="1">
      <c r="A34" s="522">
        <v>1</v>
      </c>
      <c r="B34" s="523" t="s">
        <v>8</v>
      </c>
      <c r="C34" s="530" t="s">
        <v>386</v>
      </c>
      <c r="D34" s="523" t="s">
        <v>386</v>
      </c>
      <c r="E34" s="523" t="s">
        <v>386</v>
      </c>
      <c r="F34" s="527" t="s">
        <v>386</v>
      </c>
      <c r="G34" s="544" t="s">
        <v>386</v>
      </c>
      <c r="H34" s="524" t="s">
        <v>386</v>
      </c>
      <c r="I34" s="524" t="s">
        <v>386</v>
      </c>
      <c r="J34" s="524" t="s">
        <v>386</v>
      </c>
      <c r="K34" s="523" t="s">
        <v>386</v>
      </c>
      <c r="L34" s="530" t="s">
        <v>386</v>
      </c>
    </row>
    <row r="35" spans="1:12" ht="20.100000000000001" customHeight="1">
      <c r="A35" s="522">
        <v>1</v>
      </c>
      <c r="B35" s="523" t="s">
        <v>8</v>
      </c>
      <c r="C35" s="530">
        <v>9</v>
      </c>
      <c r="D35" s="523">
        <v>0</v>
      </c>
      <c r="E35" s="523">
        <v>7.2</v>
      </c>
      <c r="F35" s="527">
        <v>0.57600000000000007</v>
      </c>
      <c r="G35" s="544">
        <v>0</v>
      </c>
      <c r="H35" s="524">
        <v>1</v>
      </c>
      <c r="I35" s="524">
        <v>0</v>
      </c>
      <c r="J35" s="524">
        <v>0</v>
      </c>
      <c r="K35" s="523">
        <v>1</v>
      </c>
      <c r="L35" s="530" t="s">
        <v>413</v>
      </c>
    </row>
    <row r="36" spans="1:12" ht="20.100000000000001" customHeight="1">
      <c r="A36" s="522">
        <v>1</v>
      </c>
      <c r="B36" s="523" t="s">
        <v>8</v>
      </c>
      <c r="C36" s="530">
        <v>9</v>
      </c>
      <c r="D36" s="523">
        <v>14</v>
      </c>
      <c r="E36" s="523">
        <v>28.8</v>
      </c>
      <c r="F36" s="527">
        <v>0</v>
      </c>
      <c r="G36" s="544">
        <v>0</v>
      </c>
      <c r="H36" s="524">
        <v>1</v>
      </c>
      <c r="I36" s="524">
        <v>0</v>
      </c>
      <c r="J36" s="524">
        <v>0</v>
      </c>
      <c r="K36" s="523">
        <v>1</v>
      </c>
      <c r="L36" s="530" t="s">
        <v>413</v>
      </c>
    </row>
    <row r="37" spans="1:12" ht="20.100000000000001" customHeight="1">
      <c r="A37" s="522">
        <v>1</v>
      </c>
      <c r="B37" s="523" t="s">
        <v>8</v>
      </c>
      <c r="C37" s="530">
        <v>9</v>
      </c>
      <c r="D37" s="523">
        <v>14</v>
      </c>
      <c r="E37" s="523">
        <v>28.8</v>
      </c>
      <c r="F37" s="527">
        <v>0</v>
      </c>
      <c r="G37" s="544">
        <v>0</v>
      </c>
      <c r="H37" s="524">
        <v>1</v>
      </c>
      <c r="I37" s="524">
        <v>0</v>
      </c>
      <c r="J37" s="524">
        <v>0</v>
      </c>
      <c r="K37" s="523">
        <v>1</v>
      </c>
      <c r="L37" s="530" t="s">
        <v>413</v>
      </c>
    </row>
    <row r="38" spans="1:12" ht="20.100000000000001" customHeight="1">
      <c r="A38" s="522">
        <v>1</v>
      </c>
      <c r="B38" s="523" t="s">
        <v>8</v>
      </c>
      <c r="C38" s="530">
        <v>9</v>
      </c>
      <c r="D38" s="523">
        <v>154.80000000000001</v>
      </c>
      <c r="E38" s="523">
        <v>7.2</v>
      </c>
      <c r="F38" s="527">
        <v>0</v>
      </c>
      <c r="G38" s="544">
        <v>0</v>
      </c>
      <c r="H38" s="524">
        <v>1</v>
      </c>
      <c r="I38" s="524">
        <v>0</v>
      </c>
      <c r="J38" s="524">
        <v>0</v>
      </c>
      <c r="K38" s="523">
        <v>1</v>
      </c>
      <c r="L38" s="530" t="s">
        <v>413</v>
      </c>
    </row>
    <row r="39" spans="1:12" ht="20.100000000000001" customHeight="1">
      <c r="A39" s="522">
        <v>1</v>
      </c>
      <c r="B39" s="523" t="s">
        <v>8</v>
      </c>
      <c r="C39" s="530">
        <v>9</v>
      </c>
      <c r="D39" s="523">
        <v>14</v>
      </c>
      <c r="E39" s="523">
        <v>28.8</v>
      </c>
      <c r="F39" s="527">
        <v>0</v>
      </c>
      <c r="G39" s="544">
        <v>0</v>
      </c>
      <c r="H39" s="524">
        <v>1</v>
      </c>
      <c r="I39" s="524">
        <v>0</v>
      </c>
      <c r="J39" s="524">
        <v>0</v>
      </c>
      <c r="K39" s="523">
        <v>1</v>
      </c>
      <c r="L39" s="530" t="s">
        <v>413</v>
      </c>
    </row>
    <row r="40" spans="1:12" ht="20.100000000000001" customHeight="1">
      <c r="A40" s="522">
        <v>1</v>
      </c>
      <c r="B40" s="523" t="s">
        <v>8</v>
      </c>
      <c r="C40" s="530">
        <v>9</v>
      </c>
      <c r="D40" s="523">
        <v>14</v>
      </c>
      <c r="E40" s="523">
        <v>28.8</v>
      </c>
      <c r="F40" s="527">
        <v>0</v>
      </c>
      <c r="G40" s="544">
        <v>0</v>
      </c>
      <c r="H40" s="524">
        <v>1</v>
      </c>
      <c r="I40" s="524">
        <v>0</v>
      </c>
      <c r="J40" s="524">
        <v>0</v>
      </c>
      <c r="K40" s="523">
        <v>1</v>
      </c>
      <c r="L40" s="530" t="s">
        <v>413</v>
      </c>
    </row>
    <row r="41" spans="1:12" ht="20.100000000000001" customHeight="1">
      <c r="A41" s="522">
        <v>1</v>
      </c>
      <c r="B41" s="523" t="s">
        <v>8</v>
      </c>
      <c r="C41" s="530" t="s">
        <v>386</v>
      </c>
      <c r="D41" s="523" t="s">
        <v>386</v>
      </c>
      <c r="E41" s="523" t="s">
        <v>386</v>
      </c>
      <c r="F41" s="527" t="s">
        <v>386</v>
      </c>
      <c r="G41" s="544" t="s">
        <v>386</v>
      </c>
      <c r="H41" s="524" t="s">
        <v>386</v>
      </c>
      <c r="I41" s="524" t="s">
        <v>386</v>
      </c>
      <c r="J41" s="524" t="s">
        <v>386</v>
      </c>
      <c r="K41" s="523" t="s">
        <v>386</v>
      </c>
      <c r="L41" s="530" t="s">
        <v>386</v>
      </c>
    </row>
    <row r="42" spans="1:12" ht="20.100000000000001" customHeight="1">
      <c r="A42" s="522">
        <v>1</v>
      </c>
      <c r="B42" s="523" t="s">
        <v>8</v>
      </c>
      <c r="C42" s="530">
        <v>10</v>
      </c>
      <c r="D42" s="523">
        <v>0</v>
      </c>
      <c r="E42" s="523">
        <v>7.2</v>
      </c>
      <c r="F42" s="527">
        <v>0.57600000000000007</v>
      </c>
      <c r="G42" s="544">
        <v>0</v>
      </c>
      <c r="H42" s="524">
        <v>1</v>
      </c>
      <c r="I42" s="524">
        <v>0</v>
      </c>
      <c r="J42" s="524">
        <v>0</v>
      </c>
      <c r="K42" s="523">
        <v>1</v>
      </c>
      <c r="L42" s="530" t="s">
        <v>413</v>
      </c>
    </row>
    <row r="43" spans="1:12" ht="20.100000000000001" customHeight="1">
      <c r="A43" s="522">
        <v>1</v>
      </c>
      <c r="B43" s="523" t="s">
        <v>8</v>
      </c>
      <c r="C43" s="530">
        <v>10</v>
      </c>
      <c r="D43" s="523">
        <v>14</v>
      </c>
      <c r="E43" s="523">
        <v>28.8</v>
      </c>
      <c r="F43" s="527">
        <v>0</v>
      </c>
      <c r="G43" s="544">
        <v>0</v>
      </c>
      <c r="H43" s="524">
        <v>1</v>
      </c>
      <c r="I43" s="524">
        <v>0</v>
      </c>
      <c r="J43" s="524">
        <v>0</v>
      </c>
      <c r="K43" s="523">
        <v>1</v>
      </c>
      <c r="L43" s="530" t="s">
        <v>413</v>
      </c>
    </row>
    <row r="44" spans="1:12" ht="20.100000000000001" customHeight="1">
      <c r="A44" s="522">
        <v>1</v>
      </c>
      <c r="B44" s="523" t="s">
        <v>8</v>
      </c>
      <c r="C44" s="530">
        <v>10</v>
      </c>
      <c r="D44" s="523">
        <v>14</v>
      </c>
      <c r="E44" s="523">
        <v>28.8</v>
      </c>
      <c r="F44" s="527">
        <v>0</v>
      </c>
      <c r="G44" s="544">
        <v>0</v>
      </c>
      <c r="H44" s="524">
        <v>1</v>
      </c>
      <c r="I44" s="524">
        <v>0</v>
      </c>
      <c r="J44" s="524">
        <v>0</v>
      </c>
      <c r="K44" s="523">
        <v>1</v>
      </c>
      <c r="L44" s="530" t="s">
        <v>413</v>
      </c>
    </row>
    <row r="45" spans="1:12" ht="20.100000000000001" customHeight="1">
      <c r="A45" s="522">
        <v>1</v>
      </c>
      <c r="B45" s="523" t="s">
        <v>8</v>
      </c>
      <c r="C45" s="530">
        <v>10</v>
      </c>
      <c r="D45" s="523">
        <v>166.26666666666668</v>
      </c>
      <c r="E45" s="523">
        <v>7.2</v>
      </c>
      <c r="F45" s="527">
        <v>0</v>
      </c>
      <c r="G45" s="544">
        <v>0</v>
      </c>
      <c r="H45" s="524">
        <v>1</v>
      </c>
      <c r="I45" s="524">
        <v>0</v>
      </c>
      <c r="J45" s="524">
        <v>0</v>
      </c>
      <c r="K45" s="523">
        <v>1</v>
      </c>
      <c r="L45" s="530" t="s">
        <v>413</v>
      </c>
    </row>
    <row r="46" spans="1:12" ht="20.100000000000001" customHeight="1">
      <c r="A46" s="522">
        <v>1</v>
      </c>
      <c r="B46" s="523" t="s">
        <v>8</v>
      </c>
      <c r="C46" s="530">
        <v>10</v>
      </c>
      <c r="D46" s="523">
        <v>14</v>
      </c>
      <c r="E46" s="523">
        <v>28.8</v>
      </c>
      <c r="F46" s="527">
        <v>0</v>
      </c>
      <c r="G46" s="544">
        <v>0</v>
      </c>
      <c r="H46" s="524">
        <v>1</v>
      </c>
      <c r="I46" s="524">
        <v>0</v>
      </c>
      <c r="J46" s="524">
        <v>0</v>
      </c>
      <c r="K46" s="523">
        <v>1</v>
      </c>
      <c r="L46" s="530" t="s">
        <v>413</v>
      </c>
    </row>
    <row r="47" spans="1:12" ht="20.100000000000001" customHeight="1">
      <c r="A47" s="522">
        <v>1</v>
      </c>
      <c r="B47" s="523" t="s">
        <v>8</v>
      </c>
      <c r="C47" s="530">
        <v>10</v>
      </c>
      <c r="D47" s="523">
        <v>14</v>
      </c>
      <c r="E47" s="523">
        <v>28.8</v>
      </c>
      <c r="F47" s="527">
        <v>0</v>
      </c>
      <c r="G47" s="544">
        <v>0</v>
      </c>
      <c r="H47" s="524">
        <v>1</v>
      </c>
      <c r="I47" s="524">
        <v>0</v>
      </c>
      <c r="J47" s="524">
        <v>0</v>
      </c>
      <c r="K47" s="523">
        <v>1</v>
      </c>
      <c r="L47" s="530" t="s">
        <v>413</v>
      </c>
    </row>
    <row r="48" spans="1:12" ht="20.100000000000001" customHeight="1">
      <c r="A48" s="522">
        <v>1</v>
      </c>
      <c r="B48" s="523" t="s">
        <v>8</v>
      </c>
      <c r="C48" s="530" t="s">
        <v>386</v>
      </c>
      <c r="D48" s="523" t="s">
        <v>386</v>
      </c>
      <c r="E48" s="523" t="s">
        <v>386</v>
      </c>
      <c r="F48" s="527" t="s">
        <v>386</v>
      </c>
      <c r="G48" s="544" t="s">
        <v>386</v>
      </c>
      <c r="H48" s="524" t="s">
        <v>386</v>
      </c>
      <c r="I48" s="524" t="s">
        <v>386</v>
      </c>
      <c r="J48" s="524" t="s">
        <v>386</v>
      </c>
      <c r="K48" s="523" t="s">
        <v>386</v>
      </c>
      <c r="L48" s="530" t="s">
        <v>386</v>
      </c>
    </row>
    <row r="49" spans="1:12" ht="20.100000000000001" customHeight="1">
      <c r="A49" s="522">
        <v>1</v>
      </c>
      <c r="B49" s="523" t="s">
        <v>8</v>
      </c>
      <c r="C49" s="530">
        <v>11</v>
      </c>
      <c r="D49" s="523">
        <v>0</v>
      </c>
      <c r="E49" s="523">
        <v>7.2</v>
      </c>
      <c r="F49" s="527">
        <v>0.57600000000000007</v>
      </c>
      <c r="G49" s="544">
        <v>0</v>
      </c>
      <c r="H49" s="524">
        <v>1</v>
      </c>
      <c r="I49" s="524">
        <v>0</v>
      </c>
      <c r="J49" s="524">
        <v>0</v>
      </c>
      <c r="K49" s="523">
        <v>1</v>
      </c>
      <c r="L49" s="530" t="s">
        <v>413</v>
      </c>
    </row>
    <row r="50" spans="1:12" ht="20.100000000000001" customHeight="1">
      <c r="A50" s="522">
        <v>1</v>
      </c>
      <c r="B50" s="523" t="s">
        <v>8</v>
      </c>
      <c r="C50" s="530">
        <v>11</v>
      </c>
      <c r="D50" s="523">
        <v>14</v>
      </c>
      <c r="E50" s="523">
        <v>28.8</v>
      </c>
      <c r="F50" s="527">
        <v>0</v>
      </c>
      <c r="G50" s="544">
        <v>0</v>
      </c>
      <c r="H50" s="524">
        <v>1</v>
      </c>
      <c r="I50" s="524">
        <v>0</v>
      </c>
      <c r="J50" s="524">
        <v>0</v>
      </c>
      <c r="K50" s="523">
        <v>1</v>
      </c>
      <c r="L50" s="530" t="s">
        <v>413</v>
      </c>
    </row>
    <row r="51" spans="1:12" ht="20.100000000000001" customHeight="1">
      <c r="A51" s="522">
        <v>1</v>
      </c>
      <c r="B51" s="523" t="s">
        <v>8</v>
      </c>
      <c r="C51" s="530">
        <v>11</v>
      </c>
      <c r="D51" s="523">
        <v>14</v>
      </c>
      <c r="E51" s="523">
        <v>28.8</v>
      </c>
      <c r="F51" s="527">
        <v>0</v>
      </c>
      <c r="G51" s="544">
        <v>0</v>
      </c>
      <c r="H51" s="524">
        <v>1</v>
      </c>
      <c r="I51" s="524">
        <v>0</v>
      </c>
      <c r="J51" s="524">
        <v>0</v>
      </c>
      <c r="K51" s="523">
        <v>1</v>
      </c>
      <c r="L51" s="530" t="s">
        <v>413</v>
      </c>
    </row>
    <row r="52" spans="1:12" ht="20.100000000000001" customHeight="1">
      <c r="A52" s="522">
        <v>1</v>
      </c>
      <c r="B52" s="523" t="s">
        <v>8</v>
      </c>
      <c r="C52" s="530">
        <v>11</v>
      </c>
      <c r="D52" s="523">
        <v>177.73333333333335</v>
      </c>
      <c r="E52" s="523">
        <v>7.2</v>
      </c>
      <c r="F52" s="527">
        <v>0</v>
      </c>
      <c r="G52" s="544">
        <v>0</v>
      </c>
      <c r="H52" s="524">
        <v>1</v>
      </c>
      <c r="I52" s="524">
        <v>0</v>
      </c>
      <c r="J52" s="524">
        <v>0</v>
      </c>
      <c r="K52" s="523">
        <v>1</v>
      </c>
      <c r="L52" s="530" t="s">
        <v>413</v>
      </c>
    </row>
    <row r="53" spans="1:12" ht="20.100000000000001" customHeight="1">
      <c r="A53" s="522">
        <v>1</v>
      </c>
      <c r="B53" s="523" t="s">
        <v>8</v>
      </c>
      <c r="C53" s="530">
        <v>11</v>
      </c>
      <c r="D53" s="523">
        <v>14</v>
      </c>
      <c r="E53" s="523">
        <v>28.8</v>
      </c>
      <c r="F53" s="527">
        <v>0</v>
      </c>
      <c r="G53" s="544">
        <v>0</v>
      </c>
      <c r="H53" s="524">
        <v>1</v>
      </c>
      <c r="I53" s="524">
        <v>0</v>
      </c>
      <c r="J53" s="524">
        <v>0</v>
      </c>
      <c r="K53" s="523">
        <v>1</v>
      </c>
      <c r="L53" s="530" t="s">
        <v>413</v>
      </c>
    </row>
    <row r="54" spans="1:12" ht="20.100000000000001" customHeight="1">
      <c r="A54" s="522">
        <v>1</v>
      </c>
      <c r="B54" s="523" t="s">
        <v>8</v>
      </c>
      <c r="C54" s="530">
        <v>11</v>
      </c>
      <c r="D54" s="523">
        <v>14</v>
      </c>
      <c r="E54" s="523">
        <v>28.8</v>
      </c>
      <c r="F54" s="527">
        <v>0</v>
      </c>
      <c r="G54" s="544">
        <v>0</v>
      </c>
      <c r="H54" s="524">
        <v>1</v>
      </c>
      <c r="I54" s="524">
        <v>0</v>
      </c>
      <c r="J54" s="524">
        <v>0</v>
      </c>
      <c r="K54" s="523">
        <v>1</v>
      </c>
      <c r="L54" s="530" t="s">
        <v>413</v>
      </c>
    </row>
    <row r="55" spans="1:12" ht="20.100000000000001" customHeight="1">
      <c r="A55" s="522">
        <v>1</v>
      </c>
      <c r="B55" s="523" t="s">
        <v>8</v>
      </c>
      <c r="C55" s="530" t="s">
        <v>386</v>
      </c>
      <c r="D55" s="523" t="s">
        <v>386</v>
      </c>
      <c r="E55" s="523" t="s">
        <v>386</v>
      </c>
      <c r="F55" s="527" t="s">
        <v>386</v>
      </c>
      <c r="G55" s="544" t="s">
        <v>386</v>
      </c>
      <c r="H55" s="524" t="s">
        <v>386</v>
      </c>
      <c r="I55" s="524" t="s">
        <v>386</v>
      </c>
      <c r="J55" s="524" t="s">
        <v>386</v>
      </c>
      <c r="K55" s="523" t="s">
        <v>386</v>
      </c>
      <c r="L55" s="530" t="s">
        <v>386</v>
      </c>
    </row>
    <row r="56" spans="1:12" ht="20.100000000000001" customHeight="1">
      <c r="A56" s="522">
        <v>1</v>
      </c>
      <c r="B56" s="523" t="s">
        <v>8</v>
      </c>
      <c r="C56" s="530">
        <v>12</v>
      </c>
      <c r="D56" s="523">
        <v>0</v>
      </c>
      <c r="E56" s="523">
        <v>7.2</v>
      </c>
      <c r="F56" s="527">
        <v>0.57600000000000007</v>
      </c>
      <c r="G56" s="544">
        <v>0</v>
      </c>
      <c r="H56" s="524">
        <v>1</v>
      </c>
      <c r="I56" s="524">
        <v>0</v>
      </c>
      <c r="J56" s="524">
        <v>0</v>
      </c>
      <c r="K56" s="523">
        <v>1</v>
      </c>
      <c r="L56" s="530" t="s">
        <v>413</v>
      </c>
    </row>
    <row r="57" spans="1:12" ht="20.100000000000001" customHeight="1">
      <c r="A57" s="522">
        <v>1</v>
      </c>
      <c r="B57" s="523" t="s">
        <v>8</v>
      </c>
      <c r="C57" s="530">
        <v>12</v>
      </c>
      <c r="D57" s="523">
        <v>14</v>
      </c>
      <c r="E57" s="523">
        <v>28.8</v>
      </c>
      <c r="F57" s="527">
        <v>0</v>
      </c>
      <c r="G57" s="544">
        <v>0</v>
      </c>
      <c r="H57" s="524">
        <v>1</v>
      </c>
      <c r="I57" s="524">
        <v>0</v>
      </c>
      <c r="J57" s="524">
        <v>0</v>
      </c>
      <c r="K57" s="523">
        <v>1</v>
      </c>
      <c r="L57" s="530" t="s">
        <v>413</v>
      </c>
    </row>
    <row r="58" spans="1:12" ht="20.100000000000001" customHeight="1">
      <c r="A58" s="522">
        <v>1</v>
      </c>
      <c r="B58" s="523" t="s">
        <v>8</v>
      </c>
      <c r="C58" s="530">
        <v>12</v>
      </c>
      <c r="D58" s="523">
        <v>14</v>
      </c>
      <c r="E58" s="523">
        <v>28.8</v>
      </c>
      <c r="F58" s="527">
        <v>0</v>
      </c>
      <c r="G58" s="544">
        <v>0</v>
      </c>
      <c r="H58" s="524">
        <v>1</v>
      </c>
      <c r="I58" s="524">
        <v>0</v>
      </c>
      <c r="J58" s="524">
        <v>0</v>
      </c>
      <c r="K58" s="523">
        <v>1</v>
      </c>
      <c r="L58" s="530" t="s">
        <v>413</v>
      </c>
    </row>
    <row r="59" spans="1:12" ht="20.100000000000001" customHeight="1">
      <c r="A59" s="522">
        <v>1</v>
      </c>
      <c r="B59" s="523" t="s">
        <v>8</v>
      </c>
      <c r="C59" s="530">
        <v>12</v>
      </c>
      <c r="D59" s="523">
        <v>189.20000000000002</v>
      </c>
      <c r="E59" s="523">
        <v>7.2</v>
      </c>
      <c r="F59" s="527">
        <v>0</v>
      </c>
      <c r="G59" s="544">
        <v>0</v>
      </c>
      <c r="H59" s="524">
        <v>1</v>
      </c>
      <c r="I59" s="524">
        <v>0</v>
      </c>
      <c r="J59" s="524">
        <v>0</v>
      </c>
      <c r="K59" s="523">
        <v>1</v>
      </c>
      <c r="L59" s="530" t="s">
        <v>413</v>
      </c>
    </row>
    <row r="60" spans="1:12" ht="20.100000000000001" customHeight="1">
      <c r="A60" s="522">
        <v>1</v>
      </c>
      <c r="B60" s="523" t="s">
        <v>8</v>
      </c>
      <c r="C60" s="530">
        <v>12</v>
      </c>
      <c r="D60" s="523">
        <v>14</v>
      </c>
      <c r="E60" s="523">
        <v>28.8</v>
      </c>
      <c r="F60" s="527">
        <v>0</v>
      </c>
      <c r="G60" s="544">
        <v>0</v>
      </c>
      <c r="H60" s="524">
        <v>1</v>
      </c>
      <c r="I60" s="524">
        <v>0</v>
      </c>
      <c r="J60" s="524">
        <v>0</v>
      </c>
      <c r="K60" s="523">
        <v>1</v>
      </c>
      <c r="L60" s="530" t="s">
        <v>413</v>
      </c>
    </row>
    <row r="61" spans="1:12" ht="20.100000000000001" customHeight="1">
      <c r="A61" s="522">
        <v>1</v>
      </c>
      <c r="B61" s="523" t="s">
        <v>8</v>
      </c>
      <c r="C61" s="530">
        <v>12</v>
      </c>
      <c r="D61" s="523">
        <v>14</v>
      </c>
      <c r="E61" s="523">
        <v>28.8</v>
      </c>
      <c r="F61" s="527">
        <v>0</v>
      </c>
      <c r="G61" s="544">
        <v>0</v>
      </c>
      <c r="H61" s="524">
        <v>1</v>
      </c>
      <c r="I61" s="524">
        <v>0</v>
      </c>
      <c r="J61" s="524">
        <v>0</v>
      </c>
      <c r="K61" s="523">
        <v>1</v>
      </c>
      <c r="L61" s="530" t="s">
        <v>413</v>
      </c>
    </row>
    <row r="62" spans="1:12" ht="20.100000000000001" customHeight="1">
      <c r="A62" s="522" t="s">
        <v>387</v>
      </c>
      <c r="B62" s="523" t="s">
        <v>387</v>
      </c>
      <c r="C62" s="530" t="s">
        <v>387</v>
      </c>
      <c r="D62" s="523" t="s">
        <v>387</v>
      </c>
      <c r="E62" s="523" t="s">
        <v>387</v>
      </c>
      <c r="F62" s="527" t="s">
        <v>387</v>
      </c>
      <c r="G62" s="544" t="s">
        <v>387</v>
      </c>
      <c r="H62" s="524" t="s">
        <v>387</v>
      </c>
      <c r="I62" s="524" t="s">
        <v>387</v>
      </c>
      <c r="J62" s="524" t="s">
        <v>387</v>
      </c>
      <c r="K62" s="523" t="s">
        <v>387</v>
      </c>
      <c r="L62" s="530" t="s">
        <v>387</v>
      </c>
    </row>
    <row r="63" spans="1:12" ht="20.100000000000001" customHeight="1">
      <c r="A63" s="522">
        <v>2</v>
      </c>
      <c r="B63" s="523" t="s">
        <v>121</v>
      </c>
      <c r="C63" s="530">
        <v>1</v>
      </c>
      <c r="D63" s="523">
        <v>0</v>
      </c>
      <c r="E63" s="523">
        <v>13.333333333333334</v>
      </c>
      <c r="F63" s="527">
        <v>0</v>
      </c>
      <c r="G63" s="544">
        <v>1</v>
      </c>
      <c r="H63" s="524">
        <v>1</v>
      </c>
      <c r="I63" s="524">
        <v>1</v>
      </c>
      <c r="J63" s="524">
        <v>1</v>
      </c>
      <c r="K63" s="523">
        <v>4</v>
      </c>
      <c r="L63" s="530" t="s">
        <v>353</v>
      </c>
    </row>
    <row r="64" spans="1:12" ht="20.100000000000001" customHeight="1">
      <c r="A64" s="522">
        <v>2</v>
      </c>
      <c r="B64" s="523" t="s">
        <v>121</v>
      </c>
      <c r="C64" s="530">
        <v>1</v>
      </c>
      <c r="D64" s="523">
        <v>14</v>
      </c>
      <c r="E64" s="523">
        <v>53.333333333333336</v>
      </c>
      <c r="F64" s="527">
        <v>200</v>
      </c>
      <c r="G64" s="544">
        <v>1</v>
      </c>
      <c r="H64" s="524">
        <v>1</v>
      </c>
      <c r="I64" s="524">
        <v>1</v>
      </c>
      <c r="J64" s="524">
        <v>1</v>
      </c>
      <c r="K64" s="523">
        <v>4</v>
      </c>
      <c r="L64" s="530" t="s">
        <v>353</v>
      </c>
    </row>
    <row r="65" spans="1:12" ht="20.100000000000001" customHeight="1">
      <c r="A65" s="522">
        <v>2</v>
      </c>
      <c r="B65" s="523" t="s">
        <v>121</v>
      </c>
      <c r="C65" s="530">
        <v>1</v>
      </c>
      <c r="D65" s="523">
        <v>14</v>
      </c>
      <c r="E65" s="523">
        <v>53.333333333333336</v>
      </c>
      <c r="F65" s="527">
        <v>0.2</v>
      </c>
      <c r="G65" s="544">
        <v>1</v>
      </c>
      <c r="H65" s="524">
        <v>1</v>
      </c>
      <c r="I65" s="524">
        <v>1</v>
      </c>
      <c r="J65" s="524">
        <v>1</v>
      </c>
      <c r="K65" s="523">
        <v>4</v>
      </c>
      <c r="L65" s="530" t="s">
        <v>353</v>
      </c>
    </row>
    <row r="66" spans="1:12" ht="20.100000000000001" customHeight="1">
      <c r="A66" s="522" t="s">
        <v>387</v>
      </c>
      <c r="B66" s="523" t="s">
        <v>387</v>
      </c>
      <c r="C66" s="530" t="s">
        <v>387</v>
      </c>
      <c r="D66" s="523" t="s">
        <v>387</v>
      </c>
      <c r="E66" s="523" t="s">
        <v>387</v>
      </c>
      <c r="F66" s="527" t="s">
        <v>387</v>
      </c>
      <c r="G66" s="544" t="s">
        <v>387</v>
      </c>
      <c r="H66" s="524" t="s">
        <v>387</v>
      </c>
      <c r="I66" s="524" t="s">
        <v>387</v>
      </c>
      <c r="J66" s="524" t="s">
        <v>387</v>
      </c>
      <c r="K66" s="523" t="s">
        <v>387</v>
      </c>
      <c r="L66" s="530" t="s">
        <v>387</v>
      </c>
    </row>
    <row r="67" spans="1:12" ht="20.100000000000001" customHeight="1">
      <c r="A67" s="522">
        <v>3</v>
      </c>
      <c r="B67" s="523" t="s">
        <v>147</v>
      </c>
      <c r="C67" s="530">
        <v>1</v>
      </c>
      <c r="D67" s="523">
        <v>0</v>
      </c>
      <c r="E67" s="523">
        <v>8</v>
      </c>
      <c r="F67" s="527">
        <v>0</v>
      </c>
      <c r="G67" s="544">
        <v>1</v>
      </c>
      <c r="H67" s="524">
        <v>1</v>
      </c>
      <c r="I67" s="524">
        <v>1</v>
      </c>
      <c r="J67" s="524">
        <v>1</v>
      </c>
      <c r="K67" s="523">
        <v>1</v>
      </c>
      <c r="L67" s="530" t="s">
        <v>413</v>
      </c>
    </row>
    <row r="68" spans="1:12" ht="20.100000000000001" customHeight="1">
      <c r="A68" s="522">
        <v>3</v>
      </c>
      <c r="B68" s="523" t="s">
        <v>147</v>
      </c>
      <c r="C68" s="530">
        <v>1</v>
      </c>
      <c r="D68" s="523">
        <v>14</v>
      </c>
      <c r="E68" s="523">
        <v>32</v>
      </c>
      <c r="F68" s="527">
        <v>0</v>
      </c>
      <c r="G68" s="544">
        <v>1</v>
      </c>
      <c r="H68" s="524">
        <v>1</v>
      </c>
      <c r="I68" s="524">
        <v>1</v>
      </c>
      <c r="J68" s="524">
        <v>1</v>
      </c>
      <c r="K68" s="523">
        <v>1</v>
      </c>
      <c r="L68" s="530" t="s">
        <v>413</v>
      </c>
    </row>
    <row r="69" spans="1:12" ht="20.100000000000001" customHeight="1">
      <c r="A69" s="522">
        <v>3</v>
      </c>
      <c r="B69" s="523" t="s">
        <v>147</v>
      </c>
      <c r="C69" s="530">
        <v>1</v>
      </c>
      <c r="D69" s="523">
        <v>14</v>
      </c>
      <c r="E69" s="523">
        <v>32</v>
      </c>
      <c r="F69" s="527">
        <v>0</v>
      </c>
      <c r="G69" s="544">
        <v>1</v>
      </c>
      <c r="H69" s="524">
        <v>1</v>
      </c>
      <c r="I69" s="524">
        <v>1</v>
      </c>
      <c r="J69" s="524">
        <v>1</v>
      </c>
      <c r="K69" s="523">
        <v>1</v>
      </c>
      <c r="L69" s="530" t="s">
        <v>413</v>
      </c>
    </row>
    <row r="70" spans="1:12" ht="20.100000000000001" customHeight="1">
      <c r="A70" s="522">
        <v>3</v>
      </c>
      <c r="B70" s="523" t="s">
        <v>147</v>
      </c>
      <c r="C70" s="530" t="s">
        <v>386</v>
      </c>
      <c r="D70" s="523" t="s">
        <v>386</v>
      </c>
      <c r="E70" s="523" t="s">
        <v>386</v>
      </c>
      <c r="F70" s="527" t="s">
        <v>386</v>
      </c>
      <c r="G70" s="544" t="s">
        <v>386</v>
      </c>
      <c r="H70" s="524" t="s">
        <v>386</v>
      </c>
      <c r="I70" s="524" t="s">
        <v>386</v>
      </c>
      <c r="J70" s="524" t="s">
        <v>386</v>
      </c>
      <c r="K70" s="523" t="s">
        <v>386</v>
      </c>
      <c r="L70" s="530" t="s">
        <v>386</v>
      </c>
    </row>
    <row r="71" spans="1:12" ht="20.100000000000001" customHeight="1">
      <c r="A71" s="522">
        <v>3</v>
      </c>
      <c r="B71" s="523" t="s">
        <v>147</v>
      </c>
      <c r="C71" s="530">
        <v>2</v>
      </c>
      <c r="D71" s="523">
        <v>0</v>
      </c>
      <c r="E71" s="523">
        <v>8</v>
      </c>
      <c r="F71" s="527">
        <v>0</v>
      </c>
      <c r="G71" s="544">
        <v>1</v>
      </c>
      <c r="H71" s="524">
        <v>1</v>
      </c>
      <c r="I71" s="524">
        <v>1</v>
      </c>
      <c r="J71" s="524">
        <v>1</v>
      </c>
      <c r="K71" s="523">
        <v>1</v>
      </c>
      <c r="L71" s="530" t="s">
        <v>413</v>
      </c>
    </row>
    <row r="72" spans="1:12" ht="20.100000000000001" customHeight="1">
      <c r="A72" s="522">
        <v>3</v>
      </c>
      <c r="B72" s="523" t="s">
        <v>147</v>
      </c>
      <c r="C72" s="530">
        <v>2</v>
      </c>
      <c r="D72" s="523">
        <v>14</v>
      </c>
      <c r="E72" s="523">
        <v>32</v>
      </c>
      <c r="F72" s="527">
        <v>0</v>
      </c>
      <c r="G72" s="544">
        <v>1</v>
      </c>
      <c r="H72" s="524">
        <v>1</v>
      </c>
      <c r="I72" s="524">
        <v>1</v>
      </c>
      <c r="J72" s="524">
        <v>1</v>
      </c>
      <c r="K72" s="523">
        <v>1</v>
      </c>
      <c r="L72" s="530" t="s">
        <v>413</v>
      </c>
    </row>
    <row r="73" spans="1:12" ht="20.100000000000001" customHeight="1">
      <c r="A73" s="522">
        <v>3</v>
      </c>
      <c r="B73" s="523" t="s">
        <v>147</v>
      </c>
      <c r="C73" s="530">
        <v>2</v>
      </c>
      <c r="D73" s="523">
        <v>16.666666666666668</v>
      </c>
      <c r="E73" s="523">
        <v>32</v>
      </c>
      <c r="F73" s="527">
        <v>0</v>
      </c>
      <c r="G73" s="544">
        <v>1</v>
      </c>
      <c r="H73" s="524">
        <v>1</v>
      </c>
      <c r="I73" s="524">
        <v>1</v>
      </c>
      <c r="J73" s="524">
        <v>1</v>
      </c>
      <c r="K73" s="523">
        <v>1</v>
      </c>
      <c r="L73" s="530" t="s">
        <v>413</v>
      </c>
    </row>
    <row r="74" spans="1:12" ht="20.100000000000001" customHeight="1">
      <c r="A74" s="522">
        <v>3</v>
      </c>
      <c r="B74" s="523" t="s">
        <v>147</v>
      </c>
      <c r="C74" s="530" t="s">
        <v>386</v>
      </c>
      <c r="D74" s="523" t="s">
        <v>386</v>
      </c>
      <c r="E74" s="523" t="s">
        <v>386</v>
      </c>
      <c r="F74" s="527" t="s">
        <v>386</v>
      </c>
      <c r="G74" s="544" t="s">
        <v>386</v>
      </c>
      <c r="H74" s="524" t="s">
        <v>386</v>
      </c>
      <c r="I74" s="524" t="s">
        <v>386</v>
      </c>
      <c r="J74" s="524" t="s">
        <v>386</v>
      </c>
      <c r="K74" s="523" t="s">
        <v>386</v>
      </c>
      <c r="L74" s="530" t="s">
        <v>386</v>
      </c>
    </row>
    <row r="75" spans="1:12" ht="20.100000000000001" customHeight="1">
      <c r="A75" s="522">
        <v>3</v>
      </c>
      <c r="B75" s="523" t="s">
        <v>147</v>
      </c>
      <c r="C75" s="530">
        <v>3</v>
      </c>
      <c r="D75" s="523">
        <v>0</v>
      </c>
      <c r="E75" s="523">
        <v>8</v>
      </c>
      <c r="F75" s="527">
        <v>0</v>
      </c>
      <c r="G75" s="544">
        <v>1</v>
      </c>
      <c r="H75" s="524">
        <v>1</v>
      </c>
      <c r="I75" s="524">
        <v>1</v>
      </c>
      <c r="J75" s="524">
        <v>1</v>
      </c>
      <c r="K75" s="523">
        <v>1</v>
      </c>
      <c r="L75" s="530" t="s">
        <v>413</v>
      </c>
    </row>
    <row r="76" spans="1:12" ht="20.100000000000001" customHeight="1">
      <c r="A76" s="522">
        <v>3</v>
      </c>
      <c r="B76" s="523" t="s">
        <v>147</v>
      </c>
      <c r="C76" s="530">
        <v>3</v>
      </c>
      <c r="D76" s="523">
        <v>14</v>
      </c>
      <c r="E76" s="523">
        <v>32</v>
      </c>
      <c r="F76" s="527">
        <v>0</v>
      </c>
      <c r="G76" s="544">
        <v>1</v>
      </c>
      <c r="H76" s="524">
        <v>1</v>
      </c>
      <c r="I76" s="524">
        <v>1</v>
      </c>
      <c r="J76" s="524">
        <v>1</v>
      </c>
      <c r="K76" s="523">
        <v>1</v>
      </c>
      <c r="L76" s="530" t="s">
        <v>413</v>
      </c>
    </row>
    <row r="77" spans="1:12" ht="20.100000000000001" customHeight="1">
      <c r="A77" s="522">
        <v>3</v>
      </c>
      <c r="B77" s="523" t="s">
        <v>147</v>
      </c>
      <c r="C77" s="530">
        <v>3</v>
      </c>
      <c r="D77" s="523">
        <v>19.333333333333332</v>
      </c>
      <c r="E77" s="523">
        <v>32</v>
      </c>
      <c r="F77" s="527">
        <v>0</v>
      </c>
      <c r="G77" s="544">
        <v>1</v>
      </c>
      <c r="H77" s="524">
        <v>1</v>
      </c>
      <c r="I77" s="524">
        <v>1</v>
      </c>
      <c r="J77" s="524">
        <v>1</v>
      </c>
      <c r="K77" s="523">
        <v>1</v>
      </c>
      <c r="L77" s="530" t="s">
        <v>413</v>
      </c>
    </row>
    <row r="78" spans="1:12" ht="20.100000000000001" customHeight="1">
      <c r="A78" s="522">
        <v>3</v>
      </c>
      <c r="B78" s="523" t="s">
        <v>147</v>
      </c>
      <c r="C78" s="530" t="s">
        <v>386</v>
      </c>
      <c r="D78" s="523" t="s">
        <v>386</v>
      </c>
      <c r="E78" s="523" t="s">
        <v>386</v>
      </c>
      <c r="F78" s="527" t="s">
        <v>386</v>
      </c>
      <c r="G78" s="544" t="s">
        <v>386</v>
      </c>
      <c r="H78" s="524" t="s">
        <v>386</v>
      </c>
      <c r="I78" s="524" t="s">
        <v>386</v>
      </c>
      <c r="J78" s="524" t="s">
        <v>386</v>
      </c>
      <c r="K78" s="523" t="s">
        <v>386</v>
      </c>
      <c r="L78" s="530" t="s">
        <v>386</v>
      </c>
    </row>
    <row r="79" spans="1:12" ht="20.100000000000001" customHeight="1">
      <c r="A79" s="522">
        <v>3</v>
      </c>
      <c r="B79" s="523" t="s">
        <v>147</v>
      </c>
      <c r="C79" s="530">
        <v>4</v>
      </c>
      <c r="D79" s="523">
        <v>0</v>
      </c>
      <c r="E79" s="523">
        <v>8</v>
      </c>
      <c r="F79" s="527">
        <v>0</v>
      </c>
      <c r="G79" s="544">
        <v>1</v>
      </c>
      <c r="H79" s="524">
        <v>1</v>
      </c>
      <c r="I79" s="524">
        <v>1</v>
      </c>
      <c r="J79" s="524">
        <v>1</v>
      </c>
      <c r="K79" s="523">
        <v>1</v>
      </c>
      <c r="L79" s="530" t="s">
        <v>413</v>
      </c>
    </row>
    <row r="80" spans="1:12" ht="20.100000000000001" customHeight="1">
      <c r="A80" s="522">
        <v>3</v>
      </c>
      <c r="B80" s="523" t="s">
        <v>147</v>
      </c>
      <c r="C80" s="530">
        <v>4</v>
      </c>
      <c r="D80" s="523">
        <v>14</v>
      </c>
      <c r="E80" s="523">
        <v>32</v>
      </c>
      <c r="F80" s="527">
        <v>0</v>
      </c>
      <c r="G80" s="544">
        <v>1</v>
      </c>
      <c r="H80" s="524">
        <v>1</v>
      </c>
      <c r="I80" s="524">
        <v>1</v>
      </c>
      <c r="J80" s="524">
        <v>1</v>
      </c>
      <c r="K80" s="523">
        <v>1</v>
      </c>
      <c r="L80" s="530" t="s">
        <v>413</v>
      </c>
    </row>
    <row r="81" spans="1:12" ht="20.100000000000001" customHeight="1">
      <c r="A81" s="522">
        <v>3</v>
      </c>
      <c r="B81" s="523" t="s">
        <v>147</v>
      </c>
      <c r="C81" s="530">
        <v>4</v>
      </c>
      <c r="D81" s="523">
        <v>22</v>
      </c>
      <c r="E81" s="523">
        <v>32</v>
      </c>
      <c r="F81" s="527">
        <v>0</v>
      </c>
      <c r="G81" s="544">
        <v>1</v>
      </c>
      <c r="H81" s="524">
        <v>1</v>
      </c>
      <c r="I81" s="524">
        <v>1</v>
      </c>
      <c r="J81" s="524">
        <v>1</v>
      </c>
      <c r="K81" s="523">
        <v>1</v>
      </c>
      <c r="L81" s="530" t="s">
        <v>413</v>
      </c>
    </row>
    <row r="82" spans="1:12" ht="20.100000000000001" customHeight="1">
      <c r="A82" s="522">
        <v>3</v>
      </c>
      <c r="B82" s="523" t="s">
        <v>147</v>
      </c>
      <c r="C82" s="530" t="s">
        <v>386</v>
      </c>
      <c r="D82" s="523" t="s">
        <v>386</v>
      </c>
      <c r="E82" s="523" t="s">
        <v>386</v>
      </c>
      <c r="F82" s="527" t="s">
        <v>386</v>
      </c>
      <c r="G82" s="544" t="s">
        <v>386</v>
      </c>
      <c r="H82" s="524" t="s">
        <v>386</v>
      </c>
      <c r="I82" s="524" t="s">
        <v>386</v>
      </c>
      <c r="J82" s="524" t="s">
        <v>386</v>
      </c>
      <c r="K82" s="523" t="s">
        <v>386</v>
      </c>
      <c r="L82" s="530" t="s">
        <v>386</v>
      </c>
    </row>
    <row r="83" spans="1:12" ht="20.100000000000001" customHeight="1">
      <c r="A83" s="522">
        <v>3</v>
      </c>
      <c r="B83" s="523" t="s">
        <v>147</v>
      </c>
      <c r="C83" s="530">
        <v>5</v>
      </c>
      <c r="D83" s="523">
        <v>0</v>
      </c>
      <c r="E83" s="523">
        <v>8</v>
      </c>
      <c r="F83" s="527">
        <v>0</v>
      </c>
      <c r="G83" s="544">
        <v>1</v>
      </c>
      <c r="H83" s="524">
        <v>1</v>
      </c>
      <c r="I83" s="524">
        <v>1</v>
      </c>
      <c r="J83" s="524">
        <v>1</v>
      </c>
      <c r="K83" s="523">
        <v>1</v>
      </c>
      <c r="L83" s="530" t="s">
        <v>413</v>
      </c>
    </row>
    <row r="84" spans="1:12" ht="20.100000000000001" customHeight="1">
      <c r="A84" s="522">
        <v>3</v>
      </c>
      <c r="B84" s="523" t="s">
        <v>147</v>
      </c>
      <c r="C84" s="530">
        <v>5</v>
      </c>
      <c r="D84" s="523">
        <v>14</v>
      </c>
      <c r="E84" s="523">
        <v>32</v>
      </c>
      <c r="F84" s="527">
        <v>0</v>
      </c>
      <c r="G84" s="544">
        <v>1</v>
      </c>
      <c r="H84" s="524">
        <v>1</v>
      </c>
      <c r="I84" s="524">
        <v>1</v>
      </c>
      <c r="J84" s="524">
        <v>1</v>
      </c>
      <c r="K84" s="523">
        <v>1</v>
      </c>
      <c r="L84" s="530" t="s">
        <v>413</v>
      </c>
    </row>
    <row r="85" spans="1:12" ht="20.100000000000001" customHeight="1">
      <c r="A85" s="522">
        <v>3</v>
      </c>
      <c r="B85" s="523" t="s">
        <v>147</v>
      </c>
      <c r="C85" s="530">
        <v>5</v>
      </c>
      <c r="D85" s="523">
        <v>24.666666666666664</v>
      </c>
      <c r="E85" s="523">
        <v>32</v>
      </c>
      <c r="F85" s="527">
        <v>0</v>
      </c>
      <c r="G85" s="544">
        <v>1</v>
      </c>
      <c r="H85" s="524">
        <v>1</v>
      </c>
      <c r="I85" s="524">
        <v>1</v>
      </c>
      <c r="J85" s="524">
        <v>1</v>
      </c>
      <c r="K85" s="523">
        <v>1</v>
      </c>
      <c r="L85" s="530" t="s">
        <v>413</v>
      </c>
    </row>
    <row r="86" spans="1:12" ht="20.100000000000001" customHeight="1">
      <c r="A86" s="522">
        <v>3</v>
      </c>
      <c r="B86" s="523" t="s">
        <v>147</v>
      </c>
      <c r="C86" s="530" t="s">
        <v>386</v>
      </c>
      <c r="D86" s="523" t="s">
        <v>386</v>
      </c>
      <c r="E86" s="523" t="s">
        <v>386</v>
      </c>
      <c r="F86" s="527" t="s">
        <v>386</v>
      </c>
      <c r="G86" s="544" t="s">
        <v>386</v>
      </c>
      <c r="H86" s="524" t="s">
        <v>386</v>
      </c>
      <c r="I86" s="524" t="s">
        <v>386</v>
      </c>
      <c r="J86" s="524" t="s">
        <v>386</v>
      </c>
      <c r="K86" s="523" t="s">
        <v>386</v>
      </c>
      <c r="L86" s="530" t="s">
        <v>386</v>
      </c>
    </row>
    <row r="87" spans="1:12" ht="20.100000000000001" customHeight="1">
      <c r="A87" s="522">
        <v>3</v>
      </c>
      <c r="B87" s="523" t="s">
        <v>147</v>
      </c>
      <c r="C87" s="530">
        <v>6</v>
      </c>
      <c r="D87" s="523">
        <v>0</v>
      </c>
      <c r="E87" s="523">
        <v>8</v>
      </c>
      <c r="F87" s="527">
        <v>0</v>
      </c>
      <c r="G87" s="544">
        <v>1</v>
      </c>
      <c r="H87" s="524">
        <v>1</v>
      </c>
      <c r="I87" s="524">
        <v>1</v>
      </c>
      <c r="J87" s="524">
        <v>1</v>
      </c>
      <c r="K87" s="523">
        <v>1</v>
      </c>
      <c r="L87" s="530" t="s">
        <v>413</v>
      </c>
    </row>
    <row r="88" spans="1:12" ht="20.100000000000001" customHeight="1">
      <c r="A88" s="522">
        <v>3</v>
      </c>
      <c r="B88" s="523" t="s">
        <v>147</v>
      </c>
      <c r="C88" s="530">
        <v>6</v>
      </c>
      <c r="D88" s="523">
        <v>14</v>
      </c>
      <c r="E88" s="523">
        <v>32</v>
      </c>
      <c r="F88" s="527">
        <v>0</v>
      </c>
      <c r="G88" s="544">
        <v>1</v>
      </c>
      <c r="H88" s="524">
        <v>1</v>
      </c>
      <c r="I88" s="524">
        <v>1</v>
      </c>
      <c r="J88" s="524">
        <v>1</v>
      </c>
      <c r="K88" s="523">
        <v>1</v>
      </c>
      <c r="L88" s="530" t="s">
        <v>413</v>
      </c>
    </row>
    <row r="89" spans="1:12" ht="20.100000000000001" customHeight="1">
      <c r="A89" s="522">
        <v>3</v>
      </c>
      <c r="B89" s="523" t="s">
        <v>147</v>
      </c>
      <c r="C89" s="530">
        <v>6</v>
      </c>
      <c r="D89" s="523">
        <v>27.333333333333332</v>
      </c>
      <c r="E89" s="523">
        <v>32</v>
      </c>
      <c r="F89" s="527">
        <v>0</v>
      </c>
      <c r="G89" s="544">
        <v>1</v>
      </c>
      <c r="H89" s="524">
        <v>1</v>
      </c>
      <c r="I89" s="524">
        <v>1</v>
      </c>
      <c r="J89" s="524">
        <v>1</v>
      </c>
      <c r="K89" s="523">
        <v>1</v>
      </c>
      <c r="L89" s="530" t="s">
        <v>413</v>
      </c>
    </row>
    <row r="90" spans="1:12" ht="20.100000000000001" customHeight="1">
      <c r="A90" s="522">
        <v>3</v>
      </c>
      <c r="B90" s="523" t="s">
        <v>147</v>
      </c>
      <c r="C90" s="530" t="s">
        <v>386</v>
      </c>
      <c r="D90" s="523" t="s">
        <v>386</v>
      </c>
      <c r="E90" s="523" t="s">
        <v>386</v>
      </c>
      <c r="F90" s="527" t="s">
        <v>386</v>
      </c>
      <c r="G90" s="544" t="s">
        <v>386</v>
      </c>
      <c r="H90" s="524" t="s">
        <v>386</v>
      </c>
      <c r="I90" s="524" t="s">
        <v>386</v>
      </c>
      <c r="J90" s="524" t="s">
        <v>386</v>
      </c>
      <c r="K90" s="523" t="s">
        <v>386</v>
      </c>
      <c r="L90" s="530" t="s">
        <v>386</v>
      </c>
    </row>
    <row r="91" spans="1:12" ht="20.100000000000001" customHeight="1">
      <c r="A91" s="522">
        <v>3</v>
      </c>
      <c r="B91" s="523" t="s">
        <v>147</v>
      </c>
      <c r="C91" s="530">
        <v>7</v>
      </c>
      <c r="D91" s="523">
        <v>0</v>
      </c>
      <c r="E91" s="523">
        <v>8</v>
      </c>
      <c r="F91" s="527">
        <v>0</v>
      </c>
      <c r="G91" s="544">
        <v>1</v>
      </c>
      <c r="H91" s="524">
        <v>1</v>
      </c>
      <c r="I91" s="524">
        <v>1</v>
      </c>
      <c r="J91" s="524">
        <v>1</v>
      </c>
      <c r="K91" s="523">
        <v>1</v>
      </c>
      <c r="L91" s="530" t="s">
        <v>413</v>
      </c>
    </row>
    <row r="92" spans="1:12" ht="20.100000000000001" customHeight="1">
      <c r="A92" s="522">
        <v>3</v>
      </c>
      <c r="B92" s="523" t="s">
        <v>147</v>
      </c>
      <c r="C92" s="530">
        <v>7</v>
      </c>
      <c r="D92" s="523">
        <v>14</v>
      </c>
      <c r="E92" s="523">
        <v>32</v>
      </c>
      <c r="F92" s="527">
        <v>0</v>
      </c>
      <c r="G92" s="544">
        <v>1</v>
      </c>
      <c r="H92" s="524">
        <v>1</v>
      </c>
      <c r="I92" s="524">
        <v>1</v>
      </c>
      <c r="J92" s="524">
        <v>1</v>
      </c>
      <c r="K92" s="523">
        <v>1</v>
      </c>
      <c r="L92" s="530" t="s">
        <v>413</v>
      </c>
    </row>
    <row r="93" spans="1:12" ht="20.100000000000001" customHeight="1">
      <c r="A93" s="522">
        <v>3</v>
      </c>
      <c r="B93" s="523" t="s">
        <v>147</v>
      </c>
      <c r="C93" s="530">
        <v>7</v>
      </c>
      <c r="D93" s="523">
        <v>30</v>
      </c>
      <c r="E93" s="523">
        <v>32</v>
      </c>
      <c r="F93" s="527">
        <v>0</v>
      </c>
      <c r="G93" s="544">
        <v>1</v>
      </c>
      <c r="H93" s="524">
        <v>1</v>
      </c>
      <c r="I93" s="524">
        <v>1</v>
      </c>
      <c r="J93" s="524">
        <v>1</v>
      </c>
      <c r="K93" s="523">
        <v>1</v>
      </c>
      <c r="L93" s="530" t="s">
        <v>413</v>
      </c>
    </row>
    <row r="94" spans="1:12" ht="20.100000000000001" customHeight="1">
      <c r="A94" s="522">
        <v>3</v>
      </c>
      <c r="B94" s="523" t="s">
        <v>147</v>
      </c>
      <c r="C94" s="530" t="s">
        <v>386</v>
      </c>
      <c r="D94" s="523" t="s">
        <v>386</v>
      </c>
      <c r="E94" s="523" t="s">
        <v>386</v>
      </c>
      <c r="F94" s="527" t="s">
        <v>386</v>
      </c>
      <c r="G94" s="544" t="s">
        <v>386</v>
      </c>
      <c r="H94" s="524" t="s">
        <v>386</v>
      </c>
      <c r="I94" s="524" t="s">
        <v>386</v>
      </c>
      <c r="J94" s="524" t="s">
        <v>386</v>
      </c>
      <c r="K94" s="523" t="s">
        <v>386</v>
      </c>
      <c r="L94" s="530" t="s">
        <v>386</v>
      </c>
    </row>
    <row r="95" spans="1:12" ht="20.100000000000001" customHeight="1">
      <c r="A95" s="522">
        <v>3</v>
      </c>
      <c r="B95" s="523" t="s">
        <v>147</v>
      </c>
      <c r="C95" s="530">
        <v>8</v>
      </c>
      <c r="D95" s="523">
        <v>0</v>
      </c>
      <c r="E95" s="523">
        <v>18</v>
      </c>
      <c r="F95" s="527">
        <v>0.64</v>
      </c>
      <c r="G95" s="544">
        <v>1</v>
      </c>
      <c r="H95" s="524">
        <v>1</v>
      </c>
      <c r="I95" s="524">
        <v>0</v>
      </c>
      <c r="J95" s="524">
        <v>0</v>
      </c>
      <c r="K95" s="523">
        <v>1</v>
      </c>
      <c r="L95" s="530" t="s">
        <v>413</v>
      </c>
    </row>
    <row r="96" spans="1:12" ht="20.100000000000001" customHeight="1">
      <c r="A96" s="522">
        <v>3</v>
      </c>
      <c r="B96" s="523" t="s">
        <v>147</v>
      </c>
      <c r="C96" s="530">
        <v>8</v>
      </c>
      <c r="D96" s="523">
        <v>0</v>
      </c>
      <c r="E96" s="523">
        <v>0</v>
      </c>
      <c r="F96" s="527">
        <v>0</v>
      </c>
      <c r="G96" s="544">
        <v>1</v>
      </c>
      <c r="H96" s="524">
        <v>1</v>
      </c>
      <c r="I96" s="524">
        <v>0</v>
      </c>
      <c r="J96" s="524">
        <v>0</v>
      </c>
      <c r="K96" s="523">
        <v>1</v>
      </c>
      <c r="L96" s="530" t="s">
        <v>413</v>
      </c>
    </row>
    <row r="97" spans="1:12" ht="20.100000000000001" customHeight="1">
      <c r="A97" s="522">
        <v>3</v>
      </c>
      <c r="B97" s="523" t="s">
        <v>147</v>
      </c>
      <c r="C97" s="530" t="s">
        <v>386</v>
      </c>
      <c r="D97" s="523" t="s">
        <v>386</v>
      </c>
      <c r="E97" s="523" t="s">
        <v>386</v>
      </c>
      <c r="F97" s="527" t="s">
        <v>386</v>
      </c>
      <c r="G97" s="544" t="s">
        <v>386</v>
      </c>
      <c r="H97" s="524" t="s">
        <v>386</v>
      </c>
      <c r="I97" s="524" t="s">
        <v>386</v>
      </c>
      <c r="J97" s="524" t="s">
        <v>386</v>
      </c>
      <c r="K97" s="523" t="s">
        <v>386</v>
      </c>
      <c r="L97" s="530" t="s">
        <v>386</v>
      </c>
    </row>
    <row r="98" spans="1:12" ht="20.100000000000001" customHeight="1">
      <c r="A98" s="522">
        <v>3</v>
      </c>
      <c r="B98" s="523" t="s">
        <v>147</v>
      </c>
      <c r="C98" s="530">
        <v>9</v>
      </c>
      <c r="D98" s="523">
        <v>0</v>
      </c>
      <c r="E98" s="523">
        <v>18</v>
      </c>
      <c r="F98" s="527">
        <v>0.64</v>
      </c>
      <c r="G98" s="544">
        <v>0</v>
      </c>
      <c r="H98" s="524">
        <v>1</v>
      </c>
      <c r="I98" s="524">
        <v>0</v>
      </c>
      <c r="J98" s="524">
        <v>0</v>
      </c>
      <c r="K98" s="523">
        <v>1</v>
      </c>
      <c r="L98" s="530" t="s">
        <v>413</v>
      </c>
    </row>
    <row r="99" spans="1:12" ht="20.100000000000001" customHeight="1">
      <c r="A99" s="522">
        <v>3</v>
      </c>
      <c r="B99" s="523" t="s">
        <v>147</v>
      </c>
      <c r="C99" s="530">
        <v>9</v>
      </c>
      <c r="D99" s="523">
        <v>180</v>
      </c>
      <c r="E99" s="523">
        <v>18</v>
      </c>
      <c r="F99" s="527">
        <v>0</v>
      </c>
      <c r="G99" s="544">
        <v>0</v>
      </c>
      <c r="H99" s="524">
        <v>1</v>
      </c>
      <c r="I99" s="524">
        <v>0</v>
      </c>
      <c r="J99" s="524">
        <v>0</v>
      </c>
      <c r="K99" s="523">
        <v>1</v>
      </c>
      <c r="L99" s="530" t="s">
        <v>413</v>
      </c>
    </row>
    <row r="100" spans="1:12" ht="20.100000000000001" customHeight="1">
      <c r="A100" s="522">
        <v>3</v>
      </c>
      <c r="B100" s="523" t="s">
        <v>147</v>
      </c>
      <c r="C100" s="530" t="s">
        <v>386</v>
      </c>
      <c r="D100" s="523" t="s">
        <v>386</v>
      </c>
      <c r="E100" s="523" t="s">
        <v>386</v>
      </c>
      <c r="F100" s="527" t="s">
        <v>386</v>
      </c>
      <c r="G100" s="544" t="s">
        <v>386</v>
      </c>
      <c r="H100" s="524" t="s">
        <v>386</v>
      </c>
      <c r="I100" s="524" t="s">
        <v>386</v>
      </c>
      <c r="J100" s="524" t="s">
        <v>386</v>
      </c>
      <c r="K100" s="523" t="s">
        <v>386</v>
      </c>
      <c r="L100" s="530" t="s">
        <v>386</v>
      </c>
    </row>
    <row r="101" spans="1:12" ht="20.100000000000001" customHeight="1">
      <c r="A101" s="522">
        <v>3</v>
      </c>
      <c r="B101" s="523" t="s">
        <v>147</v>
      </c>
      <c r="C101" s="530">
        <v>10</v>
      </c>
      <c r="D101" s="523">
        <v>0</v>
      </c>
      <c r="E101" s="523">
        <v>18</v>
      </c>
      <c r="F101" s="527">
        <v>0.64</v>
      </c>
      <c r="G101" s="544">
        <v>0</v>
      </c>
      <c r="H101" s="524">
        <v>1</v>
      </c>
      <c r="I101" s="524">
        <v>0</v>
      </c>
      <c r="J101" s="524">
        <v>0</v>
      </c>
      <c r="K101" s="523">
        <v>1</v>
      </c>
      <c r="L101" s="530" t="s">
        <v>413</v>
      </c>
    </row>
    <row r="102" spans="1:12" ht="20.100000000000001" customHeight="1">
      <c r="A102" s="522">
        <v>3</v>
      </c>
      <c r="B102" s="523" t="s">
        <v>147</v>
      </c>
      <c r="C102" s="530">
        <v>10</v>
      </c>
      <c r="D102" s="523">
        <v>186.66666666666666</v>
      </c>
      <c r="E102" s="523">
        <v>18</v>
      </c>
      <c r="F102" s="527">
        <v>0</v>
      </c>
      <c r="G102" s="544">
        <v>0</v>
      </c>
      <c r="H102" s="524">
        <v>1</v>
      </c>
      <c r="I102" s="524">
        <v>0</v>
      </c>
      <c r="J102" s="524">
        <v>0</v>
      </c>
      <c r="K102" s="523">
        <v>1</v>
      </c>
      <c r="L102" s="530" t="s">
        <v>413</v>
      </c>
    </row>
    <row r="103" spans="1:12" ht="20.100000000000001" customHeight="1">
      <c r="A103" s="522">
        <v>3</v>
      </c>
      <c r="B103" s="523" t="s">
        <v>147</v>
      </c>
      <c r="C103" s="530" t="s">
        <v>386</v>
      </c>
      <c r="D103" s="523" t="s">
        <v>386</v>
      </c>
      <c r="E103" s="523" t="s">
        <v>386</v>
      </c>
      <c r="F103" s="527" t="s">
        <v>386</v>
      </c>
      <c r="G103" s="544" t="s">
        <v>386</v>
      </c>
      <c r="H103" s="524" t="s">
        <v>386</v>
      </c>
      <c r="I103" s="524" t="s">
        <v>386</v>
      </c>
      <c r="J103" s="524" t="s">
        <v>386</v>
      </c>
      <c r="K103" s="523" t="s">
        <v>386</v>
      </c>
      <c r="L103" s="530" t="s">
        <v>386</v>
      </c>
    </row>
    <row r="104" spans="1:12" ht="20.100000000000001" customHeight="1">
      <c r="A104" s="522">
        <v>3</v>
      </c>
      <c r="B104" s="523" t="s">
        <v>147</v>
      </c>
      <c r="C104" s="530">
        <v>11</v>
      </c>
      <c r="D104" s="523">
        <v>0</v>
      </c>
      <c r="E104" s="523">
        <v>18</v>
      </c>
      <c r="F104" s="527">
        <v>0.64</v>
      </c>
      <c r="G104" s="544">
        <v>0</v>
      </c>
      <c r="H104" s="524">
        <v>1</v>
      </c>
      <c r="I104" s="524">
        <v>0</v>
      </c>
      <c r="J104" s="524">
        <v>0</v>
      </c>
      <c r="K104" s="523">
        <v>1</v>
      </c>
      <c r="L104" s="530" t="s">
        <v>413</v>
      </c>
    </row>
    <row r="105" spans="1:12" ht="20.100000000000001" customHeight="1">
      <c r="A105" s="522">
        <v>3</v>
      </c>
      <c r="B105" s="523" t="s">
        <v>147</v>
      </c>
      <c r="C105" s="530">
        <v>11</v>
      </c>
      <c r="D105" s="523">
        <v>193.33333333333334</v>
      </c>
      <c r="E105" s="523">
        <v>18</v>
      </c>
      <c r="F105" s="527">
        <v>0</v>
      </c>
      <c r="G105" s="544">
        <v>0</v>
      </c>
      <c r="H105" s="524">
        <v>1</v>
      </c>
      <c r="I105" s="524">
        <v>0</v>
      </c>
      <c r="J105" s="524">
        <v>0</v>
      </c>
      <c r="K105" s="523">
        <v>1</v>
      </c>
      <c r="L105" s="530" t="s">
        <v>413</v>
      </c>
    </row>
    <row r="106" spans="1:12" ht="20.100000000000001" customHeight="1">
      <c r="A106" s="522">
        <v>3</v>
      </c>
      <c r="B106" s="523" t="s">
        <v>147</v>
      </c>
      <c r="C106" s="530" t="s">
        <v>386</v>
      </c>
      <c r="D106" s="523" t="s">
        <v>386</v>
      </c>
      <c r="E106" s="523" t="s">
        <v>386</v>
      </c>
      <c r="F106" s="527" t="s">
        <v>386</v>
      </c>
      <c r="G106" s="544" t="s">
        <v>386</v>
      </c>
      <c r="H106" s="524" t="s">
        <v>386</v>
      </c>
      <c r="I106" s="524" t="s">
        <v>386</v>
      </c>
      <c r="J106" s="524" t="s">
        <v>386</v>
      </c>
      <c r="K106" s="523" t="s">
        <v>386</v>
      </c>
      <c r="L106" s="530" t="s">
        <v>386</v>
      </c>
    </row>
    <row r="107" spans="1:12" ht="20.100000000000001" customHeight="1">
      <c r="A107" s="522">
        <v>3</v>
      </c>
      <c r="B107" s="523" t="s">
        <v>147</v>
      </c>
      <c r="C107" s="530">
        <v>12</v>
      </c>
      <c r="D107" s="523">
        <v>0</v>
      </c>
      <c r="E107" s="523">
        <v>18</v>
      </c>
      <c r="F107" s="527">
        <v>0.64</v>
      </c>
      <c r="G107" s="544">
        <v>0</v>
      </c>
      <c r="H107" s="524">
        <v>1</v>
      </c>
      <c r="I107" s="524">
        <v>0</v>
      </c>
      <c r="J107" s="524">
        <v>0</v>
      </c>
      <c r="K107" s="523">
        <v>1</v>
      </c>
      <c r="L107" s="530" t="s">
        <v>413</v>
      </c>
    </row>
    <row r="108" spans="1:12" ht="20.100000000000001" customHeight="1">
      <c r="A108" s="522">
        <v>3</v>
      </c>
      <c r="B108" s="523" t="s">
        <v>147</v>
      </c>
      <c r="C108" s="530">
        <v>12</v>
      </c>
      <c r="D108" s="523">
        <v>200</v>
      </c>
      <c r="E108" s="523">
        <v>18</v>
      </c>
      <c r="F108" s="527">
        <v>0</v>
      </c>
      <c r="G108" s="544">
        <v>0</v>
      </c>
      <c r="H108" s="524">
        <v>1</v>
      </c>
      <c r="I108" s="524">
        <v>0</v>
      </c>
      <c r="J108" s="524">
        <v>0</v>
      </c>
      <c r="K108" s="523">
        <v>1</v>
      </c>
      <c r="L108" s="530" t="s">
        <v>413</v>
      </c>
    </row>
    <row r="109" spans="1:12" ht="20.100000000000001" customHeight="1">
      <c r="A109" s="522">
        <v>3</v>
      </c>
      <c r="B109" s="523" t="s">
        <v>147</v>
      </c>
      <c r="C109" s="530" t="s">
        <v>386</v>
      </c>
      <c r="D109" s="523" t="s">
        <v>386</v>
      </c>
      <c r="E109" s="523" t="s">
        <v>386</v>
      </c>
      <c r="F109" s="527" t="s">
        <v>386</v>
      </c>
      <c r="G109" s="544" t="s">
        <v>386</v>
      </c>
      <c r="H109" s="524" t="s">
        <v>386</v>
      </c>
      <c r="I109" s="524" t="s">
        <v>386</v>
      </c>
      <c r="J109" s="524" t="s">
        <v>386</v>
      </c>
      <c r="K109" s="523" t="s">
        <v>386</v>
      </c>
      <c r="L109" s="530" t="s">
        <v>386</v>
      </c>
    </row>
    <row r="110" spans="1:12" ht="20.100000000000001" customHeight="1">
      <c r="A110" s="522">
        <v>3</v>
      </c>
      <c r="B110" s="523" t="s">
        <v>147</v>
      </c>
      <c r="C110" s="530">
        <v>13</v>
      </c>
      <c r="D110" s="523">
        <v>0</v>
      </c>
      <c r="E110" s="523">
        <v>18</v>
      </c>
      <c r="F110" s="527">
        <v>0.64</v>
      </c>
      <c r="G110" s="544">
        <v>0</v>
      </c>
      <c r="H110" s="524">
        <v>1</v>
      </c>
      <c r="I110" s="524">
        <v>0</v>
      </c>
      <c r="J110" s="524">
        <v>0</v>
      </c>
      <c r="K110" s="523">
        <v>1</v>
      </c>
      <c r="L110" s="530" t="s">
        <v>413</v>
      </c>
    </row>
    <row r="111" spans="1:12" ht="20.100000000000001" customHeight="1">
      <c r="A111" s="522">
        <v>3</v>
      </c>
      <c r="B111" s="523" t="s">
        <v>147</v>
      </c>
      <c r="C111" s="530">
        <v>13</v>
      </c>
      <c r="D111" s="523">
        <v>206.66666666666666</v>
      </c>
      <c r="E111" s="523">
        <v>18</v>
      </c>
      <c r="F111" s="527">
        <v>0</v>
      </c>
      <c r="G111" s="544">
        <v>0</v>
      </c>
      <c r="H111" s="524">
        <v>1</v>
      </c>
      <c r="I111" s="524">
        <v>0</v>
      </c>
      <c r="J111" s="524">
        <v>0</v>
      </c>
      <c r="K111" s="523">
        <v>1</v>
      </c>
      <c r="L111" s="530" t="s">
        <v>413</v>
      </c>
    </row>
    <row r="112" spans="1:12" ht="20.100000000000001" customHeight="1">
      <c r="A112" s="522">
        <v>3</v>
      </c>
      <c r="B112" s="523" t="s">
        <v>147</v>
      </c>
      <c r="C112" s="530" t="s">
        <v>386</v>
      </c>
      <c r="D112" s="523" t="s">
        <v>386</v>
      </c>
      <c r="E112" s="523" t="s">
        <v>386</v>
      </c>
      <c r="F112" s="527" t="s">
        <v>386</v>
      </c>
      <c r="G112" s="544" t="s">
        <v>386</v>
      </c>
      <c r="H112" s="524" t="s">
        <v>386</v>
      </c>
      <c r="I112" s="524" t="s">
        <v>386</v>
      </c>
      <c r="J112" s="524" t="s">
        <v>386</v>
      </c>
      <c r="K112" s="523" t="s">
        <v>386</v>
      </c>
      <c r="L112" s="530" t="s">
        <v>386</v>
      </c>
    </row>
    <row r="113" spans="1:12" ht="20.100000000000001" customHeight="1">
      <c r="A113" s="522">
        <v>3</v>
      </c>
      <c r="B113" s="523" t="s">
        <v>147</v>
      </c>
      <c r="C113" s="530">
        <v>14</v>
      </c>
      <c r="D113" s="523">
        <v>0</v>
      </c>
      <c r="E113" s="523">
        <v>18</v>
      </c>
      <c r="F113" s="527">
        <v>0.64</v>
      </c>
      <c r="G113" s="544">
        <v>0</v>
      </c>
      <c r="H113" s="524">
        <v>1</v>
      </c>
      <c r="I113" s="524">
        <v>0</v>
      </c>
      <c r="J113" s="524">
        <v>0</v>
      </c>
      <c r="K113" s="523">
        <v>1</v>
      </c>
      <c r="L113" s="530" t="s">
        <v>413</v>
      </c>
    </row>
    <row r="114" spans="1:12" ht="20.100000000000001" customHeight="1">
      <c r="A114" s="522">
        <v>3</v>
      </c>
      <c r="B114" s="523" t="s">
        <v>147</v>
      </c>
      <c r="C114" s="530">
        <v>14</v>
      </c>
      <c r="D114" s="523">
        <v>213.33333333333334</v>
      </c>
      <c r="E114" s="523">
        <v>18</v>
      </c>
      <c r="F114" s="527">
        <v>0</v>
      </c>
      <c r="G114" s="544">
        <v>0</v>
      </c>
      <c r="H114" s="524">
        <v>1</v>
      </c>
      <c r="I114" s="524">
        <v>0</v>
      </c>
      <c r="J114" s="524">
        <v>0</v>
      </c>
      <c r="K114" s="523">
        <v>1</v>
      </c>
      <c r="L114" s="530" t="s">
        <v>413</v>
      </c>
    </row>
    <row r="115" spans="1:12" ht="20.100000000000001" customHeight="1">
      <c r="A115" s="522">
        <v>3</v>
      </c>
      <c r="B115" s="523" t="s">
        <v>147</v>
      </c>
      <c r="C115" s="530" t="s">
        <v>386</v>
      </c>
      <c r="D115" s="523" t="s">
        <v>386</v>
      </c>
      <c r="E115" s="523" t="s">
        <v>386</v>
      </c>
      <c r="F115" s="527" t="s">
        <v>386</v>
      </c>
      <c r="G115" s="544" t="s">
        <v>386</v>
      </c>
      <c r="H115" s="524" t="s">
        <v>386</v>
      </c>
      <c r="I115" s="524" t="s">
        <v>386</v>
      </c>
      <c r="J115" s="524" t="s">
        <v>386</v>
      </c>
      <c r="K115" s="523" t="s">
        <v>386</v>
      </c>
      <c r="L115" s="530" t="s">
        <v>386</v>
      </c>
    </row>
    <row r="116" spans="1:12" ht="20.100000000000001" customHeight="1">
      <c r="A116" s="522">
        <v>3</v>
      </c>
      <c r="B116" s="523" t="s">
        <v>147</v>
      </c>
      <c r="C116" s="530">
        <v>15</v>
      </c>
      <c r="D116" s="523">
        <v>0</v>
      </c>
      <c r="E116" s="523">
        <v>18</v>
      </c>
      <c r="F116" s="527">
        <v>0.64</v>
      </c>
      <c r="G116" s="544">
        <v>0</v>
      </c>
      <c r="H116" s="524">
        <v>1</v>
      </c>
      <c r="I116" s="524">
        <v>0</v>
      </c>
      <c r="J116" s="524">
        <v>0</v>
      </c>
      <c r="K116" s="523">
        <v>1</v>
      </c>
      <c r="L116" s="530" t="s">
        <v>413</v>
      </c>
    </row>
    <row r="117" spans="1:12" ht="20.100000000000001" customHeight="1">
      <c r="A117" s="522">
        <v>3</v>
      </c>
      <c r="B117" s="523" t="s">
        <v>147</v>
      </c>
      <c r="C117" s="530">
        <v>15</v>
      </c>
      <c r="D117" s="523">
        <v>220</v>
      </c>
      <c r="E117" s="523">
        <v>18</v>
      </c>
      <c r="F117" s="527">
        <v>0</v>
      </c>
      <c r="G117" s="544">
        <v>0</v>
      </c>
      <c r="H117" s="524">
        <v>1</v>
      </c>
      <c r="I117" s="524">
        <v>0</v>
      </c>
      <c r="J117" s="524">
        <v>0</v>
      </c>
      <c r="K117" s="523">
        <v>1</v>
      </c>
      <c r="L117" s="530" t="s">
        <v>413</v>
      </c>
    </row>
    <row r="118" spans="1:12" ht="20.100000000000001" customHeight="1">
      <c r="A118" s="522">
        <v>3</v>
      </c>
      <c r="B118" s="523" t="s">
        <v>147</v>
      </c>
      <c r="C118" s="530" t="s">
        <v>386</v>
      </c>
      <c r="D118" s="523" t="s">
        <v>386</v>
      </c>
      <c r="E118" s="523" t="s">
        <v>386</v>
      </c>
      <c r="F118" s="527" t="s">
        <v>386</v>
      </c>
      <c r="G118" s="544" t="s">
        <v>386</v>
      </c>
      <c r="H118" s="524" t="s">
        <v>386</v>
      </c>
      <c r="I118" s="524" t="s">
        <v>386</v>
      </c>
      <c r="J118" s="524" t="s">
        <v>386</v>
      </c>
      <c r="K118" s="523" t="s">
        <v>386</v>
      </c>
      <c r="L118" s="530" t="s">
        <v>386</v>
      </c>
    </row>
    <row r="119" spans="1:12" ht="20.100000000000001" customHeight="1">
      <c r="A119" s="522">
        <v>3</v>
      </c>
      <c r="B119" s="523" t="s">
        <v>147</v>
      </c>
      <c r="C119" s="530">
        <v>16</v>
      </c>
      <c r="D119" s="523">
        <v>0</v>
      </c>
      <c r="E119" s="523">
        <v>26</v>
      </c>
      <c r="F119" s="527">
        <v>0.64</v>
      </c>
      <c r="G119" s="544">
        <v>0</v>
      </c>
      <c r="H119" s="524">
        <v>0</v>
      </c>
      <c r="I119" s="524">
        <v>1</v>
      </c>
      <c r="J119" s="524">
        <v>1</v>
      </c>
      <c r="K119" s="523">
        <v>1</v>
      </c>
      <c r="L119" s="530" t="s">
        <v>413</v>
      </c>
    </row>
    <row r="120" spans="1:12" ht="20.100000000000001" customHeight="1">
      <c r="A120" s="522" t="s">
        <v>387</v>
      </c>
      <c r="B120" s="523" t="s">
        <v>387</v>
      </c>
      <c r="C120" s="530" t="s">
        <v>387</v>
      </c>
      <c r="D120" s="523" t="s">
        <v>387</v>
      </c>
      <c r="E120" s="523" t="s">
        <v>387</v>
      </c>
      <c r="F120" s="527" t="s">
        <v>387</v>
      </c>
      <c r="G120" s="544" t="s">
        <v>387</v>
      </c>
      <c r="H120" s="524" t="s">
        <v>387</v>
      </c>
      <c r="I120" s="524" t="s">
        <v>387</v>
      </c>
      <c r="J120" s="524" t="s">
        <v>387</v>
      </c>
      <c r="K120" s="523" t="s">
        <v>387</v>
      </c>
      <c r="L120" s="530" t="s">
        <v>387</v>
      </c>
    </row>
    <row r="121" spans="1:12" ht="20.100000000000001" customHeight="1">
      <c r="A121" s="522">
        <v>4</v>
      </c>
      <c r="B121" s="523" t="s">
        <v>388</v>
      </c>
      <c r="C121" s="530">
        <v>1</v>
      </c>
      <c r="D121" s="523">
        <v>0</v>
      </c>
      <c r="E121" s="523">
        <v>8</v>
      </c>
      <c r="F121" s="527">
        <v>0</v>
      </c>
      <c r="G121" s="544">
        <v>1</v>
      </c>
      <c r="H121" s="524">
        <v>1</v>
      </c>
      <c r="I121" s="524">
        <v>1</v>
      </c>
      <c r="J121" s="524">
        <v>1</v>
      </c>
      <c r="K121" s="523">
        <v>4</v>
      </c>
      <c r="L121" s="530" t="s">
        <v>353</v>
      </c>
    </row>
    <row r="122" spans="1:12" ht="20.100000000000001" customHeight="1">
      <c r="A122" s="522">
        <v>4</v>
      </c>
      <c r="B122" s="523" t="s">
        <v>388</v>
      </c>
      <c r="C122" s="530">
        <v>1</v>
      </c>
      <c r="D122" s="523">
        <v>14</v>
      </c>
      <c r="E122" s="523">
        <v>32</v>
      </c>
      <c r="F122" s="527">
        <v>0</v>
      </c>
      <c r="G122" s="544">
        <v>1</v>
      </c>
      <c r="H122" s="524">
        <v>1</v>
      </c>
      <c r="I122" s="524">
        <v>1</v>
      </c>
      <c r="J122" s="524">
        <v>1</v>
      </c>
      <c r="K122" s="523">
        <v>4</v>
      </c>
      <c r="L122" s="530" t="s">
        <v>353</v>
      </c>
    </row>
    <row r="123" spans="1:12" ht="20.100000000000001" customHeight="1">
      <c r="A123" s="522">
        <v>4</v>
      </c>
      <c r="B123" s="523" t="s">
        <v>388</v>
      </c>
      <c r="C123" s="530">
        <v>1</v>
      </c>
      <c r="D123" s="523">
        <v>14</v>
      </c>
      <c r="E123" s="523">
        <v>32</v>
      </c>
      <c r="F123" s="527">
        <v>0</v>
      </c>
      <c r="G123" s="544">
        <v>1</v>
      </c>
      <c r="H123" s="524">
        <v>1</v>
      </c>
      <c r="I123" s="524">
        <v>1</v>
      </c>
      <c r="J123" s="524">
        <v>1</v>
      </c>
      <c r="K123" s="523">
        <v>4</v>
      </c>
      <c r="L123" s="530" t="s">
        <v>353</v>
      </c>
    </row>
    <row r="124" spans="1:12" ht="20.100000000000001" customHeight="1">
      <c r="A124" s="522" t="s">
        <v>387</v>
      </c>
      <c r="B124" s="523" t="s">
        <v>387</v>
      </c>
      <c r="C124" s="530" t="s">
        <v>387</v>
      </c>
      <c r="D124" s="523" t="s">
        <v>387</v>
      </c>
      <c r="E124" s="523" t="s">
        <v>387</v>
      </c>
      <c r="F124" s="527" t="s">
        <v>387</v>
      </c>
      <c r="G124" s="544" t="s">
        <v>387</v>
      </c>
      <c r="H124" s="524" t="s">
        <v>387</v>
      </c>
      <c r="I124" s="524" t="s">
        <v>387</v>
      </c>
      <c r="J124" s="524" t="s">
        <v>387</v>
      </c>
      <c r="K124" s="523" t="s">
        <v>387</v>
      </c>
      <c r="L124" s="530" t="s">
        <v>387</v>
      </c>
    </row>
    <row r="125" spans="1:12" ht="20.100000000000001" customHeight="1">
      <c r="A125" s="522">
        <v>5</v>
      </c>
      <c r="B125" s="523" t="s">
        <v>1</v>
      </c>
      <c r="C125" s="530">
        <v>1</v>
      </c>
      <c r="D125" s="523">
        <v>0</v>
      </c>
      <c r="E125" s="523">
        <v>12</v>
      </c>
      <c r="F125" s="527">
        <v>0</v>
      </c>
      <c r="G125" s="544">
        <v>1</v>
      </c>
      <c r="H125" s="524">
        <v>1</v>
      </c>
      <c r="I125" s="524">
        <v>1</v>
      </c>
      <c r="J125" s="524">
        <v>1</v>
      </c>
      <c r="K125" s="523">
        <v>2</v>
      </c>
      <c r="L125" s="530" t="s">
        <v>414</v>
      </c>
    </row>
    <row r="126" spans="1:12" ht="20.100000000000001" customHeight="1">
      <c r="A126" s="522">
        <v>5</v>
      </c>
      <c r="B126" s="523" t="s">
        <v>1</v>
      </c>
      <c r="C126" s="530">
        <v>1</v>
      </c>
      <c r="D126" s="523">
        <v>13</v>
      </c>
      <c r="E126" s="523">
        <v>22</v>
      </c>
      <c r="F126" s="527">
        <v>0</v>
      </c>
      <c r="G126" s="544">
        <v>1</v>
      </c>
      <c r="H126" s="524">
        <v>1</v>
      </c>
      <c r="I126" s="524">
        <v>1</v>
      </c>
      <c r="J126" s="524">
        <v>1</v>
      </c>
      <c r="K126" s="523">
        <v>2</v>
      </c>
      <c r="L126" s="530" t="s">
        <v>414</v>
      </c>
    </row>
    <row r="127" spans="1:12" ht="20.100000000000001" customHeight="1">
      <c r="A127" s="522">
        <v>5</v>
      </c>
      <c r="B127" s="523" t="s">
        <v>1</v>
      </c>
      <c r="C127" s="530" t="s">
        <v>386</v>
      </c>
      <c r="D127" s="523" t="s">
        <v>386</v>
      </c>
      <c r="E127" s="523" t="s">
        <v>386</v>
      </c>
      <c r="F127" s="527" t="s">
        <v>386</v>
      </c>
      <c r="G127" s="544" t="s">
        <v>386</v>
      </c>
      <c r="H127" s="524" t="s">
        <v>386</v>
      </c>
      <c r="I127" s="524" t="s">
        <v>386</v>
      </c>
      <c r="J127" s="524" t="s">
        <v>386</v>
      </c>
      <c r="K127" s="523" t="s">
        <v>386</v>
      </c>
      <c r="L127" s="530" t="s">
        <v>386</v>
      </c>
    </row>
    <row r="128" spans="1:12" ht="20.100000000000001" customHeight="1">
      <c r="A128" s="522">
        <v>5</v>
      </c>
      <c r="B128" s="523" t="s">
        <v>1</v>
      </c>
      <c r="C128" s="530">
        <v>2</v>
      </c>
      <c r="D128" s="523">
        <v>0</v>
      </c>
      <c r="E128" s="523">
        <v>9</v>
      </c>
      <c r="F128" s="527">
        <v>0.2</v>
      </c>
      <c r="G128" s="544">
        <v>0</v>
      </c>
      <c r="H128" s="524">
        <v>1</v>
      </c>
      <c r="I128" s="524">
        <v>0</v>
      </c>
      <c r="J128" s="524">
        <v>0</v>
      </c>
      <c r="K128" s="523">
        <v>2</v>
      </c>
      <c r="L128" s="530" t="s">
        <v>414</v>
      </c>
    </row>
    <row r="129" spans="1:12" ht="20.100000000000001" customHeight="1">
      <c r="A129" s="522">
        <v>5</v>
      </c>
      <c r="B129" s="523" t="s">
        <v>1</v>
      </c>
      <c r="C129" s="530">
        <v>2</v>
      </c>
      <c r="D129" s="523">
        <v>13</v>
      </c>
      <c r="E129" s="523">
        <v>16.5</v>
      </c>
      <c r="F129" s="527">
        <v>0</v>
      </c>
      <c r="G129" s="544">
        <v>0</v>
      </c>
      <c r="H129" s="524">
        <v>1</v>
      </c>
      <c r="I129" s="524">
        <v>0</v>
      </c>
      <c r="J129" s="524">
        <v>0</v>
      </c>
      <c r="K129" s="523">
        <v>2</v>
      </c>
      <c r="L129" s="530" t="s">
        <v>414</v>
      </c>
    </row>
    <row r="130" spans="1:12" ht="20.100000000000001" customHeight="1">
      <c r="A130" s="522">
        <v>5</v>
      </c>
      <c r="B130" s="523" t="s">
        <v>1</v>
      </c>
      <c r="C130" s="530">
        <v>2</v>
      </c>
      <c r="D130" s="523">
        <v>30</v>
      </c>
      <c r="E130" s="523">
        <v>9</v>
      </c>
      <c r="F130" s="527">
        <v>0</v>
      </c>
      <c r="G130" s="544">
        <v>0</v>
      </c>
      <c r="H130" s="524">
        <v>1</v>
      </c>
      <c r="I130" s="524">
        <v>0</v>
      </c>
      <c r="J130" s="524">
        <v>0</v>
      </c>
      <c r="K130" s="523">
        <v>2</v>
      </c>
      <c r="L130" s="530" t="s">
        <v>414</v>
      </c>
    </row>
    <row r="131" spans="1:12" ht="20.100000000000001" customHeight="1">
      <c r="A131" s="522">
        <v>5</v>
      </c>
      <c r="B131" s="523" t="s">
        <v>1</v>
      </c>
      <c r="C131" s="530">
        <v>2</v>
      </c>
      <c r="D131" s="523">
        <v>13</v>
      </c>
      <c r="E131" s="523">
        <v>16.5</v>
      </c>
      <c r="F131" s="527">
        <v>0</v>
      </c>
      <c r="G131" s="544">
        <v>0</v>
      </c>
      <c r="H131" s="524">
        <v>1</v>
      </c>
      <c r="I131" s="524">
        <v>0</v>
      </c>
      <c r="J131" s="524">
        <v>0</v>
      </c>
      <c r="K131" s="523">
        <v>2</v>
      </c>
      <c r="L131" s="530" t="s">
        <v>414</v>
      </c>
    </row>
    <row r="132" spans="1:12" ht="20.100000000000001" customHeight="1">
      <c r="A132" s="522">
        <v>5</v>
      </c>
      <c r="B132" s="523" t="s">
        <v>1</v>
      </c>
      <c r="C132" s="530" t="s">
        <v>386</v>
      </c>
      <c r="D132" s="523" t="s">
        <v>386</v>
      </c>
      <c r="E132" s="523" t="s">
        <v>386</v>
      </c>
      <c r="F132" s="527" t="s">
        <v>386</v>
      </c>
      <c r="G132" s="544" t="s">
        <v>386</v>
      </c>
      <c r="H132" s="524" t="s">
        <v>386</v>
      </c>
      <c r="I132" s="524" t="s">
        <v>386</v>
      </c>
      <c r="J132" s="524" t="s">
        <v>386</v>
      </c>
      <c r="K132" s="523" t="s">
        <v>386</v>
      </c>
      <c r="L132" s="530" t="s">
        <v>386</v>
      </c>
    </row>
    <row r="133" spans="1:12" ht="20.100000000000001" customHeight="1">
      <c r="A133" s="522">
        <v>5</v>
      </c>
      <c r="B133" s="523" t="s">
        <v>1</v>
      </c>
      <c r="C133" s="530">
        <v>3</v>
      </c>
      <c r="D133" s="523">
        <v>0</v>
      </c>
      <c r="E133" s="523">
        <v>9</v>
      </c>
      <c r="F133" s="527">
        <v>0.2</v>
      </c>
      <c r="G133" s="544">
        <v>1</v>
      </c>
      <c r="H133" s="524">
        <v>1</v>
      </c>
      <c r="I133" s="524">
        <v>1</v>
      </c>
      <c r="J133" s="524">
        <v>1</v>
      </c>
      <c r="K133" s="523">
        <v>2</v>
      </c>
      <c r="L133" s="530" t="s">
        <v>414</v>
      </c>
    </row>
    <row r="134" spans="1:12" ht="20.100000000000001" customHeight="1">
      <c r="A134" s="522">
        <v>5</v>
      </c>
      <c r="B134" s="523" t="s">
        <v>1</v>
      </c>
      <c r="C134" s="530">
        <v>3</v>
      </c>
      <c r="D134" s="523">
        <v>13</v>
      </c>
      <c r="E134" s="523">
        <v>16.5</v>
      </c>
      <c r="F134" s="527">
        <v>0</v>
      </c>
      <c r="G134" s="544">
        <v>1</v>
      </c>
      <c r="H134" s="524">
        <v>1</v>
      </c>
      <c r="I134" s="524">
        <v>1</v>
      </c>
      <c r="J134" s="524">
        <v>1</v>
      </c>
      <c r="K134" s="523">
        <v>2</v>
      </c>
      <c r="L134" s="530" t="s">
        <v>414</v>
      </c>
    </row>
    <row r="135" spans="1:12" ht="20.100000000000001" customHeight="1">
      <c r="A135" s="522" t="s">
        <v>387</v>
      </c>
      <c r="B135" s="523" t="s">
        <v>387</v>
      </c>
      <c r="C135" s="530" t="s">
        <v>387</v>
      </c>
      <c r="D135" s="523" t="s">
        <v>387</v>
      </c>
      <c r="E135" s="523" t="s">
        <v>387</v>
      </c>
      <c r="F135" s="527" t="s">
        <v>387</v>
      </c>
      <c r="G135" s="544" t="s">
        <v>387</v>
      </c>
      <c r="H135" s="524" t="s">
        <v>387</v>
      </c>
      <c r="I135" s="524" t="s">
        <v>387</v>
      </c>
      <c r="J135" s="524" t="s">
        <v>387</v>
      </c>
      <c r="K135" s="523" t="s">
        <v>387</v>
      </c>
      <c r="L135" s="530" t="s">
        <v>387</v>
      </c>
    </row>
    <row r="136" spans="1:12" ht="20.100000000000001" customHeight="1">
      <c r="A136" s="522">
        <v>6</v>
      </c>
      <c r="B136" s="523" t="s">
        <v>2</v>
      </c>
      <c r="C136" s="530">
        <v>1</v>
      </c>
      <c r="D136" s="523">
        <v>0</v>
      </c>
      <c r="E136" s="523">
        <v>22</v>
      </c>
      <c r="F136" s="527">
        <v>0</v>
      </c>
      <c r="G136" s="544">
        <v>1</v>
      </c>
      <c r="H136" s="524">
        <v>1</v>
      </c>
      <c r="I136" s="524">
        <v>1</v>
      </c>
      <c r="J136" s="524">
        <v>1</v>
      </c>
      <c r="K136" s="523">
        <v>2</v>
      </c>
      <c r="L136" s="530" t="s">
        <v>414</v>
      </c>
    </row>
    <row r="137" spans="1:12" ht="20.100000000000001" customHeight="1">
      <c r="A137" s="522">
        <v>6</v>
      </c>
      <c r="B137" s="523" t="s">
        <v>2</v>
      </c>
      <c r="C137" s="530">
        <v>1</v>
      </c>
      <c r="D137" s="523">
        <v>11</v>
      </c>
      <c r="E137" s="523">
        <v>22</v>
      </c>
      <c r="F137" s="527">
        <v>0</v>
      </c>
      <c r="G137" s="544">
        <v>1</v>
      </c>
      <c r="H137" s="524">
        <v>1</v>
      </c>
      <c r="I137" s="524">
        <v>1</v>
      </c>
      <c r="J137" s="524">
        <v>1</v>
      </c>
      <c r="K137" s="523">
        <v>2</v>
      </c>
      <c r="L137" s="530" t="s">
        <v>414</v>
      </c>
    </row>
    <row r="138" spans="1:12" ht="20.100000000000001" customHeight="1">
      <c r="A138" s="522">
        <v>6</v>
      </c>
      <c r="B138" s="523" t="s">
        <v>2</v>
      </c>
      <c r="C138" s="530">
        <v>1</v>
      </c>
      <c r="D138" s="523">
        <v>4.1669999999999998</v>
      </c>
      <c r="E138" s="523">
        <v>22</v>
      </c>
      <c r="F138" s="527">
        <v>0</v>
      </c>
      <c r="G138" s="544">
        <v>1</v>
      </c>
      <c r="H138" s="524">
        <v>1</v>
      </c>
      <c r="I138" s="524">
        <v>1</v>
      </c>
      <c r="J138" s="524">
        <v>1</v>
      </c>
      <c r="K138" s="523">
        <v>2</v>
      </c>
      <c r="L138" s="530" t="s">
        <v>414</v>
      </c>
    </row>
    <row r="139" spans="1:12" ht="20.100000000000001" customHeight="1">
      <c r="A139" s="522">
        <v>6</v>
      </c>
      <c r="B139" s="523" t="s">
        <v>2</v>
      </c>
      <c r="C139" s="530" t="s">
        <v>386</v>
      </c>
      <c r="D139" s="523" t="s">
        <v>386</v>
      </c>
      <c r="E139" s="523" t="s">
        <v>386</v>
      </c>
      <c r="F139" s="527" t="s">
        <v>386</v>
      </c>
      <c r="G139" s="544" t="s">
        <v>386</v>
      </c>
      <c r="H139" s="524" t="s">
        <v>386</v>
      </c>
      <c r="I139" s="524" t="s">
        <v>386</v>
      </c>
      <c r="J139" s="524" t="s">
        <v>386</v>
      </c>
      <c r="K139" s="523" t="s">
        <v>386</v>
      </c>
      <c r="L139" s="530" t="s">
        <v>386</v>
      </c>
    </row>
    <row r="140" spans="1:12" ht="20.100000000000001" customHeight="1">
      <c r="A140" s="522">
        <v>6</v>
      </c>
      <c r="B140" s="523" t="s">
        <v>2</v>
      </c>
      <c r="C140" s="530">
        <v>2</v>
      </c>
      <c r="D140" s="523">
        <v>0</v>
      </c>
      <c r="E140" s="523">
        <v>16.5</v>
      </c>
      <c r="F140" s="527">
        <v>0.2</v>
      </c>
      <c r="G140" s="544">
        <v>0</v>
      </c>
      <c r="H140" s="524">
        <v>1</v>
      </c>
      <c r="I140" s="524">
        <v>0</v>
      </c>
      <c r="J140" s="524">
        <v>0</v>
      </c>
      <c r="K140" s="523">
        <v>2</v>
      </c>
      <c r="L140" s="530" t="s">
        <v>414</v>
      </c>
    </row>
    <row r="141" spans="1:12" ht="20.100000000000001" customHeight="1">
      <c r="A141" s="522">
        <v>6</v>
      </c>
      <c r="B141" s="523" t="s">
        <v>2</v>
      </c>
      <c r="C141" s="530">
        <v>2</v>
      </c>
      <c r="D141" s="523">
        <v>11</v>
      </c>
      <c r="E141" s="523">
        <v>16.5</v>
      </c>
      <c r="F141" s="527">
        <v>0</v>
      </c>
      <c r="G141" s="544">
        <v>0</v>
      </c>
      <c r="H141" s="524">
        <v>1</v>
      </c>
      <c r="I141" s="524">
        <v>0</v>
      </c>
      <c r="J141" s="524">
        <v>0</v>
      </c>
      <c r="K141" s="523">
        <v>2</v>
      </c>
      <c r="L141" s="530" t="s">
        <v>414</v>
      </c>
    </row>
    <row r="142" spans="1:12" ht="20.100000000000001" customHeight="1">
      <c r="A142" s="522">
        <v>6</v>
      </c>
      <c r="B142" s="523" t="s">
        <v>2</v>
      </c>
      <c r="C142" s="530">
        <v>2</v>
      </c>
      <c r="D142" s="523">
        <v>4.1669999999999998</v>
      </c>
      <c r="E142" s="523">
        <v>16.5</v>
      </c>
      <c r="F142" s="527">
        <v>0</v>
      </c>
      <c r="G142" s="544">
        <v>0</v>
      </c>
      <c r="H142" s="524">
        <v>1</v>
      </c>
      <c r="I142" s="524">
        <v>0</v>
      </c>
      <c r="J142" s="524">
        <v>0</v>
      </c>
      <c r="K142" s="523">
        <v>2</v>
      </c>
      <c r="L142" s="530" t="s">
        <v>414</v>
      </c>
    </row>
    <row r="143" spans="1:12" ht="20.100000000000001" customHeight="1">
      <c r="A143" s="522">
        <v>6</v>
      </c>
      <c r="B143" s="523" t="s">
        <v>2</v>
      </c>
      <c r="C143" s="530">
        <v>2</v>
      </c>
      <c r="D143" s="523">
        <v>30</v>
      </c>
      <c r="E143" s="523">
        <v>16.5</v>
      </c>
      <c r="F143" s="527">
        <v>0</v>
      </c>
      <c r="G143" s="544">
        <v>0</v>
      </c>
      <c r="H143" s="524">
        <v>1</v>
      </c>
      <c r="I143" s="524">
        <v>0</v>
      </c>
      <c r="J143" s="524">
        <v>0</v>
      </c>
      <c r="K143" s="523">
        <v>2</v>
      </c>
      <c r="L143" s="530" t="s">
        <v>414</v>
      </c>
    </row>
    <row r="144" spans="1:12" ht="20.100000000000001" customHeight="1">
      <c r="A144" s="522">
        <v>6</v>
      </c>
      <c r="B144" s="523" t="s">
        <v>2</v>
      </c>
      <c r="C144" s="530">
        <v>2</v>
      </c>
      <c r="D144" s="523">
        <v>11</v>
      </c>
      <c r="E144" s="523">
        <v>16.5</v>
      </c>
      <c r="F144" s="527">
        <v>0</v>
      </c>
      <c r="G144" s="544">
        <v>0</v>
      </c>
      <c r="H144" s="524">
        <v>1</v>
      </c>
      <c r="I144" s="524">
        <v>0</v>
      </c>
      <c r="J144" s="524">
        <v>0</v>
      </c>
      <c r="K144" s="523">
        <v>2</v>
      </c>
      <c r="L144" s="530" t="s">
        <v>414</v>
      </c>
    </row>
    <row r="145" spans="1:12" ht="20.100000000000001" customHeight="1">
      <c r="A145" s="522">
        <v>6</v>
      </c>
      <c r="B145" s="523" t="s">
        <v>2</v>
      </c>
      <c r="C145" s="530">
        <v>2</v>
      </c>
      <c r="D145" s="523">
        <v>4.1669999999999998</v>
      </c>
      <c r="E145" s="523">
        <v>16.5</v>
      </c>
      <c r="F145" s="527">
        <v>0</v>
      </c>
      <c r="G145" s="544">
        <v>0</v>
      </c>
      <c r="H145" s="524">
        <v>1</v>
      </c>
      <c r="I145" s="524">
        <v>0</v>
      </c>
      <c r="J145" s="524">
        <v>0</v>
      </c>
      <c r="K145" s="523">
        <v>2</v>
      </c>
      <c r="L145" s="530" t="s">
        <v>414</v>
      </c>
    </row>
    <row r="146" spans="1:12" ht="20.100000000000001" customHeight="1">
      <c r="A146" s="522">
        <v>6</v>
      </c>
      <c r="B146" s="523" t="s">
        <v>2</v>
      </c>
      <c r="C146" s="530" t="s">
        <v>386</v>
      </c>
      <c r="D146" s="523" t="s">
        <v>386</v>
      </c>
      <c r="E146" s="523" t="s">
        <v>386</v>
      </c>
      <c r="F146" s="527" t="s">
        <v>386</v>
      </c>
      <c r="G146" s="544" t="s">
        <v>386</v>
      </c>
      <c r="H146" s="524" t="s">
        <v>386</v>
      </c>
      <c r="I146" s="524" t="s">
        <v>386</v>
      </c>
      <c r="J146" s="524" t="s">
        <v>386</v>
      </c>
      <c r="K146" s="523" t="s">
        <v>386</v>
      </c>
      <c r="L146" s="530" t="s">
        <v>386</v>
      </c>
    </row>
    <row r="147" spans="1:12" ht="20.100000000000001" customHeight="1">
      <c r="A147" s="522">
        <v>6</v>
      </c>
      <c r="B147" s="523" t="s">
        <v>2</v>
      </c>
      <c r="C147" s="530">
        <v>3</v>
      </c>
      <c r="D147" s="523">
        <v>0</v>
      </c>
      <c r="E147" s="523">
        <v>16.5</v>
      </c>
      <c r="F147" s="527">
        <v>0.2</v>
      </c>
      <c r="G147" s="544">
        <v>1</v>
      </c>
      <c r="H147" s="524">
        <v>1</v>
      </c>
      <c r="I147" s="524">
        <v>1</v>
      </c>
      <c r="J147" s="524">
        <v>1</v>
      </c>
      <c r="K147" s="523">
        <v>2</v>
      </c>
      <c r="L147" s="530" t="s">
        <v>414</v>
      </c>
    </row>
    <row r="148" spans="1:12" ht="20.100000000000001" customHeight="1">
      <c r="A148" s="522">
        <v>6</v>
      </c>
      <c r="B148" s="523" t="s">
        <v>2</v>
      </c>
      <c r="C148" s="530">
        <v>3</v>
      </c>
      <c r="D148" s="523">
        <v>11</v>
      </c>
      <c r="E148" s="523">
        <v>16.5</v>
      </c>
      <c r="F148" s="527">
        <v>0</v>
      </c>
      <c r="G148" s="544">
        <v>1</v>
      </c>
      <c r="H148" s="524">
        <v>1</v>
      </c>
      <c r="I148" s="524">
        <v>1</v>
      </c>
      <c r="J148" s="524">
        <v>1</v>
      </c>
      <c r="K148" s="523">
        <v>2</v>
      </c>
      <c r="L148" s="530" t="s">
        <v>414</v>
      </c>
    </row>
    <row r="149" spans="1:12" ht="20.100000000000001" customHeight="1">
      <c r="A149" s="522">
        <v>6</v>
      </c>
      <c r="B149" s="523" t="s">
        <v>2</v>
      </c>
      <c r="C149" s="530">
        <v>3</v>
      </c>
      <c r="D149" s="523">
        <v>4.1669999999999998</v>
      </c>
      <c r="E149" s="523">
        <v>16.5</v>
      </c>
      <c r="F149" s="527">
        <v>0</v>
      </c>
      <c r="G149" s="544">
        <v>1</v>
      </c>
      <c r="H149" s="524">
        <v>1</v>
      </c>
      <c r="I149" s="524">
        <v>1</v>
      </c>
      <c r="J149" s="524">
        <v>1</v>
      </c>
      <c r="K149" s="523">
        <v>2</v>
      </c>
      <c r="L149" s="530" t="s">
        <v>414</v>
      </c>
    </row>
    <row r="150" spans="1:12" ht="20.100000000000001" customHeight="1">
      <c r="A150" s="522" t="s">
        <v>387</v>
      </c>
      <c r="B150" s="523" t="s">
        <v>387</v>
      </c>
      <c r="C150" s="530" t="s">
        <v>387</v>
      </c>
      <c r="D150" s="523" t="s">
        <v>387</v>
      </c>
      <c r="E150" s="523" t="s">
        <v>387</v>
      </c>
      <c r="F150" s="527" t="s">
        <v>387</v>
      </c>
      <c r="G150" s="544" t="s">
        <v>387</v>
      </c>
      <c r="H150" s="524" t="s">
        <v>387</v>
      </c>
      <c r="I150" s="524" t="s">
        <v>387</v>
      </c>
      <c r="J150" s="524" t="s">
        <v>387</v>
      </c>
      <c r="K150" s="523" t="s">
        <v>387</v>
      </c>
      <c r="L150" s="530" t="s">
        <v>387</v>
      </c>
    </row>
    <row r="151" spans="1:12" ht="20.100000000000001" customHeight="1">
      <c r="A151" s="522">
        <v>7</v>
      </c>
      <c r="B151" s="523" t="s">
        <v>3</v>
      </c>
      <c r="C151" s="530">
        <v>1</v>
      </c>
      <c r="D151" s="523">
        <v>0</v>
      </c>
      <c r="E151" s="523">
        <v>13.9</v>
      </c>
      <c r="F151" s="527">
        <v>0</v>
      </c>
      <c r="G151" s="544">
        <v>1</v>
      </c>
      <c r="H151" s="524">
        <v>1</v>
      </c>
      <c r="I151" s="524">
        <v>1</v>
      </c>
      <c r="J151" s="524">
        <v>1</v>
      </c>
      <c r="K151" s="523">
        <v>2</v>
      </c>
      <c r="L151" s="530" t="s">
        <v>414</v>
      </c>
    </row>
    <row r="152" spans="1:12" ht="20.100000000000001" customHeight="1">
      <c r="A152" s="522">
        <v>7</v>
      </c>
      <c r="B152" s="523" t="s">
        <v>3</v>
      </c>
      <c r="C152" s="530">
        <v>1</v>
      </c>
      <c r="D152" s="523">
        <v>9.1669999999999998</v>
      </c>
      <c r="E152" s="523">
        <v>18.7</v>
      </c>
      <c r="F152" s="527">
        <v>0</v>
      </c>
      <c r="G152" s="544">
        <v>1</v>
      </c>
      <c r="H152" s="524">
        <v>1</v>
      </c>
      <c r="I152" s="524">
        <v>1</v>
      </c>
      <c r="J152" s="524">
        <v>1</v>
      </c>
      <c r="K152" s="523">
        <v>2</v>
      </c>
      <c r="L152" s="530" t="s">
        <v>414</v>
      </c>
    </row>
    <row r="153" spans="1:12" ht="20.100000000000001" customHeight="1">
      <c r="A153" s="522">
        <v>7</v>
      </c>
      <c r="B153" s="523" t="s">
        <v>3</v>
      </c>
      <c r="C153" s="530">
        <v>1</v>
      </c>
      <c r="D153" s="523">
        <v>4.1669999999999998</v>
      </c>
      <c r="E153" s="523">
        <v>18.7</v>
      </c>
      <c r="F153" s="527">
        <v>0</v>
      </c>
      <c r="G153" s="544">
        <v>1</v>
      </c>
      <c r="H153" s="524">
        <v>1</v>
      </c>
      <c r="I153" s="524">
        <v>1</v>
      </c>
      <c r="J153" s="524">
        <v>1</v>
      </c>
      <c r="K153" s="523">
        <v>2</v>
      </c>
      <c r="L153" s="530" t="s">
        <v>414</v>
      </c>
    </row>
    <row r="154" spans="1:12" ht="20.100000000000001" customHeight="1">
      <c r="A154" s="522">
        <v>7</v>
      </c>
      <c r="B154" s="523" t="s">
        <v>3</v>
      </c>
      <c r="C154" s="530">
        <v>1</v>
      </c>
      <c r="D154" s="523">
        <v>4.1669999999999998</v>
      </c>
      <c r="E154" s="523">
        <v>18.7</v>
      </c>
      <c r="F154" s="527">
        <v>0</v>
      </c>
      <c r="G154" s="544">
        <v>1</v>
      </c>
      <c r="H154" s="524">
        <v>1</v>
      </c>
      <c r="I154" s="524">
        <v>1</v>
      </c>
      <c r="J154" s="524">
        <v>1</v>
      </c>
      <c r="K154" s="523">
        <v>2</v>
      </c>
      <c r="L154" s="530" t="s">
        <v>414</v>
      </c>
    </row>
    <row r="155" spans="1:12" ht="20.100000000000001" customHeight="1">
      <c r="A155" s="522">
        <v>7</v>
      </c>
      <c r="B155" s="523" t="s">
        <v>3</v>
      </c>
      <c r="C155" s="530" t="s">
        <v>386</v>
      </c>
      <c r="D155" s="523" t="s">
        <v>386</v>
      </c>
      <c r="E155" s="523" t="s">
        <v>386</v>
      </c>
      <c r="F155" s="527" t="s">
        <v>386</v>
      </c>
      <c r="G155" s="544" t="s">
        <v>386</v>
      </c>
      <c r="H155" s="524" t="s">
        <v>386</v>
      </c>
      <c r="I155" s="524" t="s">
        <v>386</v>
      </c>
      <c r="J155" s="524" t="s">
        <v>386</v>
      </c>
      <c r="K155" s="523" t="s">
        <v>386</v>
      </c>
      <c r="L155" s="530" t="s">
        <v>386</v>
      </c>
    </row>
    <row r="156" spans="1:12" ht="20.100000000000001" customHeight="1">
      <c r="A156" s="522">
        <v>7</v>
      </c>
      <c r="B156" s="523" t="s">
        <v>3</v>
      </c>
      <c r="C156" s="530">
        <v>2</v>
      </c>
      <c r="D156" s="523">
        <v>0</v>
      </c>
      <c r="E156" s="523">
        <v>10.425000000000001</v>
      </c>
      <c r="F156" s="527">
        <v>0.2</v>
      </c>
      <c r="G156" s="544">
        <v>0</v>
      </c>
      <c r="H156" s="524">
        <v>1</v>
      </c>
      <c r="I156" s="524">
        <v>0</v>
      </c>
      <c r="J156" s="524">
        <v>0</v>
      </c>
      <c r="K156" s="523">
        <v>2</v>
      </c>
      <c r="L156" s="530" t="s">
        <v>414</v>
      </c>
    </row>
    <row r="157" spans="1:12" ht="20.100000000000001" customHeight="1">
      <c r="A157" s="522">
        <v>7</v>
      </c>
      <c r="B157" s="523" t="s">
        <v>3</v>
      </c>
      <c r="C157" s="530">
        <v>2</v>
      </c>
      <c r="D157" s="523">
        <v>9.1669999999999998</v>
      </c>
      <c r="E157" s="523">
        <v>14.024999999999999</v>
      </c>
      <c r="F157" s="527">
        <v>0</v>
      </c>
      <c r="G157" s="544">
        <v>0</v>
      </c>
      <c r="H157" s="524">
        <v>1</v>
      </c>
      <c r="I157" s="524">
        <v>0</v>
      </c>
      <c r="J157" s="524">
        <v>0</v>
      </c>
      <c r="K157" s="523">
        <v>2</v>
      </c>
      <c r="L157" s="530" t="s">
        <v>414</v>
      </c>
    </row>
    <row r="158" spans="1:12" ht="20.100000000000001" customHeight="1">
      <c r="A158" s="522">
        <v>7</v>
      </c>
      <c r="B158" s="523" t="s">
        <v>3</v>
      </c>
      <c r="C158" s="530">
        <v>2</v>
      </c>
      <c r="D158" s="523">
        <v>4.1669999999999998</v>
      </c>
      <c r="E158" s="523">
        <v>14.024999999999999</v>
      </c>
      <c r="F158" s="527">
        <v>0</v>
      </c>
      <c r="G158" s="544">
        <v>0</v>
      </c>
      <c r="H158" s="524">
        <v>1</v>
      </c>
      <c r="I158" s="524">
        <v>0</v>
      </c>
      <c r="J158" s="524">
        <v>0</v>
      </c>
      <c r="K158" s="523">
        <v>2</v>
      </c>
      <c r="L158" s="530" t="s">
        <v>414</v>
      </c>
    </row>
    <row r="159" spans="1:12" ht="20.100000000000001" customHeight="1">
      <c r="A159" s="522">
        <v>7</v>
      </c>
      <c r="B159" s="523" t="s">
        <v>3</v>
      </c>
      <c r="C159" s="530">
        <v>2</v>
      </c>
      <c r="D159" s="523">
        <v>4.1669999999999998</v>
      </c>
      <c r="E159" s="523">
        <v>14.024999999999999</v>
      </c>
      <c r="F159" s="527">
        <v>0</v>
      </c>
      <c r="G159" s="544">
        <v>0</v>
      </c>
      <c r="H159" s="524">
        <v>1</v>
      </c>
      <c r="I159" s="524">
        <v>0</v>
      </c>
      <c r="J159" s="524">
        <v>0</v>
      </c>
      <c r="K159" s="523">
        <v>2</v>
      </c>
      <c r="L159" s="530" t="s">
        <v>414</v>
      </c>
    </row>
    <row r="160" spans="1:12" ht="20.100000000000001" customHeight="1">
      <c r="A160" s="522">
        <v>7</v>
      </c>
      <c r="B160" s="523" t="s">
        <v>3</v>
      </c>
      <c r="C160" s="530">
        <v>2</v>
      </c>
      <c r="D160" s="523">
        <v>30</v>
      </c>
      <c r="E160" s="523">
        <v>10.425000000000001</v>
      </c>
      <c r="F160" s="527">
        <v>0</v>
      </c>
      <c r="G160" s="544">
        <v>0</v>
      </c>
      <c r="H160" s="524">
        <v>1</v>
      </c>
      <c r="I160" s="524">
        <v>0</v>
      </c>
      <c r="J160" s="524">
        <v>0</v>
      </c>
      <c r="K160" s="523">
        <v>2</v>
      </c>
      <c r="L160" s="530" t="s">
        <v>414</v>
      </c>
    </row>
    <row r="161" spans="1:12" ht="20.100000000000001" customHeight="1">
      <c r="A161" s="522">
        <v>7</v>
      </c>
      <c r="B161" s="523" t="s">
        <v>3</v>
      </c>
      <c r="C161" s="530">
        <v>2</v>
      </c>
      <c r="D161" s="523">
        <v>9.1669999999999998</v>
      </c>
      <c r="E161" s="523">
        <v>14.024999999999999</v>
      </c>
      <c r="F161" s="527">
        <v>0</v>
      </c>
      <c r="G161" s="544">
        <v>0</v>
      </c>
      <c r="H161" s="524">
        <v>1</v>
      </c>
      <c r="I161" s="524">
        <v>0</v>
      </c>
      <c r="J161" s="524">
        <v>0</v>
      </c>
      <c r="K161" s="523">
        <v>2</v>
      </c>
      <c r="L161" s="530" t="s">
        <v>414</v>
      </c>
    </row>
    <row r="162" spans="1:12" ht="20.100000000000001" customHeight="1">
      <c r="A162" s="522">
        <v>7</v>
      </c>
      <c r="B162" s="523" t="s">
        <v>3</v>
      </c>
      <c r="C162" s="530">
        <v>2</v>
      </c>
      <c r="D162" s="523">
        <v>4.1669999999999998</v>
      </c>
      <c r="E162" s="523">
        <v>14.024999999999999</v>
      </c>
      <c r="F162" s="527">
        <v>0</v>
      </c>
      <c r="G162" s="544">
        <v>0</v>
      </c>
      <c r="H162" s="524">
        <v>1</v>
      </c>
      <c r="I162" s="524">
        <v>0</v>
      </c>
      <c r="J162" s="524">
        <v>0</v>
      </c>
      <c r="K162" s="523">
        <v>2</v>
      </c>
      <c r="L162" s="530" t="s">
        <v>414</v>
      </c>
    </row>
    <row r="163" spans="1:12" ht="20.100000000000001" customHeight="1">
      <c r="A163" s="522">
        <v>7</v>
      </c>
      <c r="B163" s="523" t="s">
        <v>3</v>
      </c>
      <c r="C163" s="530">
        <v>2</v>
      </c>
      <c r="D163" s="523">
        <v>4.1669999999999998</v>
      </c>
      <c r="E163" s="523">
        <v>14.024999999999999</v>
      </c>
      <c r="F163" s="527">
        <v>0</v>
      </c>
      <c r="G163" s="544">
        <v>0</v>
      </c>
      <c r="H163" s="524">
        <v>1</v>
      </c>
      <c r="I163" s="524">
        <v>0</v>
      </c>
      <c r="J163" s="524">
        <v>0</v>
      </c>
      <c r="K163" s="523">
        <v>2</v>
      </c>
      <c r="L163" s="530" t="s">
        <v>414</v>
      </c>
    </row>
    <row r="164" spans="1:12" ht="20.100000000000001" customHeight="1">
      <c r="A164" s="522">
        <v>7</v>
      </c>
      <c r="B164" s="523" t="s">
        <v>3</v>
      </c>
      <c r="C164" s="530" t="s">
        <v>386</v>
      </c>
      <c r="D164" s="523" t="s">
        <v>386</v>
      </c>
      <c r="E164" s="523" t="s">
        <v>386</v>
      </c>
      <c r="F164" s="527" t="s">
        <v>386</v>
      </c>
      <c r="G164" s="544" t="s">
        <v>386</v>
      </c>
      <c r="H164" s="524" t="s">
        <v>386</v>
      </c>
      <c r="I164" s="524" t="s">
        <v>386</v>
      </c>
      <c r="J164" s="524" t="s">
        <v>386</v>
      </c>
      <c r="K164" s="523" t="s">
        <v>386</v>
      </c>
      <c r="L164" s="530" t="s">
        <v>386</v>
      </c>
    </row>
    <row r="165" spans="1:12" ht="20.100000000000001" customHeight="1">
      <c r="A165" s="522">
        <v>7</v>
      </c>
      <c r="B165" s="523" t="s">
        <v>3</v>
      </c>
      <c r="C165" s="530">
        <v>3</v>
      </c>
      <c r="D165" s="523">
        <v>0</v>
      </c>
      <c r="E165" s="523">
        <v>10.425000000000001</v>
      </c>
      <c r="F165" s="527">
        <v>0.2</v>
      </c>
      <c r="G165" s="544">
        <v>1</v>
      </c>
      <c r="H165" s="524">
        <v>1</v>
      </c>
      <c r="I165" s="524">
        <v>1</v>
      </c>
      <c r="J165" s="524">
        <v>1</v>
      </c>
      <c r="K165" s="523">
        <v>2</v>
      </c>
      <c r="L165" s="530" t="s">
        <v>414</v>
      </c>
    </row>
    <row r="166" spans="1:12" ht="20.100000000000001" customHeight="1">
      <c r="A166" s="522">
        <v>7</v>
      </c>
      <c r="B166" s="523" t="s">
        <v>3</v>
      </c>
      <c r="C166" s="530">
        <v>3</v>
      </c>
      <c r="D166" s="523">
        <v>9.1669999999999998</v>
      </c>
      <c r="E166" s="523">
        <v>14.024999999999999</v>
      </c>
      <c r="F166" s="527">
        <v>0</v>
      </c>
      <c r="G166" s="544">
        <v>1</v>
      </c>
      <c r="H166" s="524">
        <v>1</v>
      </c>
      <c r="I166" s="524">
        <v>1</v>
      </c>
      <c r="J166" s="524">
        <v>1</v>
      </c>
      <c r="K166" s="523">
        <v>2</v>
      </c>
      <c r="L166" s="530" t="s">
        <v>414</v>
      </c>
    </row>
    <row r="167" spans="1:12" ht="20.100000000000001" customHeight="1">
      <c r="A167" s="522">
        <v>7</v>
      </c>
      <c r="B167" s="523" t="s">
        <v>3</v>
      </c>
      <c r="C167" s="530">
        <v>3</v>
      </c>
      <c r="D167" s="523">
        <v>4.1669999999999998</v>
      </c>
      <c r="E167" s="523">
        <v>14.024999999999999</v>
      </c>
      <c r="F167" s="527">
        <v>0</v>
      </c>
      <c r="G167" s="544">
        <v>1</v>
      </c>
      <c r="H167" s="524">
        <v>1</v>
      </c>
      <c r="I167" s="524">
        <v>1</v>
      </c>
      <c r="J167" s="524">
        <v>1</v>
      </c>
      <c r="K167" s="523">
        <v>2</v>
      </c>
      <c r="L167" s="530" t="s">
        <v>414</v>
      </c>
    </row>
    <row r="168" spans="1:12" ht="20.100000000000001" customHeight="1">
      <c r="A168" s="522">
        <v>7</v>
      </c>
      <c r="B168" s="523" t="s">
        <v>3</v>
      </c>
      <c r="C168" s="530">
        <v>3</v>
      </c>
      <c r="D168" s="523">
        <v>4.1669999999999998</v>
      </c>
      <c r="E168" s="523">
        <v>14.024999999999999</v>
      </c>
      <c r="F168" s="527">
        <v>0</v>
      </c>
      <c r="G168" s="544">
        <v>1</v>
      </c>
      <c r="H168" s="524">
        <v>1</v>
      </c>
      <c r="I168" s="524">
        <v>1</v>
      </c>
      <c r="J168" s="524">
        <v>1</v>
      </c>
      <c r="K168" s="523">
        <v>2</v>
      </c>
      <c r="L168" s="530" t="s">
        <v>414</v>
      </c>
    </row>
    <row r="169" spans="1:12" ht="20.100000000000001" customHeight="1">
      <c r="A169" s="522" t="s">
        <v>387</v>
      </c>
      <c r="B169" s="523" t="s">
        <v>387</v>
      </c>
      <c r="C169" s="530" t="s">
        <v>387</v>
      </c>
      <c r="D169" s="523" t="s">
        <v>387</v>
      </c>
      <c r="E169" s="523" t="s">
        <v>387</v>
      </c>
      <c r="F169" s="527" t="s">
        <v>387</v>
      </c>
      <c r="G169" s="544" t="s">
        <v>387</v>
      </c>
      <c r="H169" s="524" t="s">
        <v>387</v>
      </c>
      <c r="I169" s="524" t="s">
        <v>387</v>
      </c>
      <c r="J169" s="524" t="s">
        <v>387</v>
      </c>
      <c r="K169" s="523" t="s">
        <v>387</v>
      </c>
      <c r="L169" s="530" t="s">
        <v>387</v>
      </c>
    </row>
    <row r="170" spans="1:12" ht="20.100000000000001" customHeight="1">
      <c r="A170" s="522">
        <v>8</v>
      </c>
      <c r="B170" s="523" t="s">
        <v>4</v>
      </c>
      <c r="C170" s="530">
        <v>1</v>
      </c>
      <c r="D170" s="523">
        <v>0</v>
      </c>
      <c r="E170" s="523">
        <v>12</v>
      </c>
      <c r="F170" s="527">
        <v>0</v>
      </c>
      <c r="G170" s="544">
        <v>1</v>
      </c>
      <c r="H170" s="524">
        <v>1</v>
      </c>
      <c r="I170" s="524">
        <v>1</v>
      </c>
      <c r="J170" s="524">
        <v>1</v>
      </c>
      <c r="K170" s="523">
        <v>2</v>
      </c>
      <c r="L170" s="530" t="s">
        <v>414</v>
      </c>
    </row>
    <row r="171" spans="1:12" ht="20.100000000000001" customHeight="1">
      <c r="A171" s="522">
        <v>8</v>
      </c>
      <c r="B171" s="523" t="s">
        <v>4</v>
      </c>
      <c r="C171" s="530">
        <v>1</v>
      </c>
      <c r="D171" s="523">
        <v>10</v>
      </c>
      <c r="E171" s="523">
        <v>22</v>
      </c>
      <c r="F171" s="527">
        <v>0</v>
      </c>
      <c r="G171" s="544">
        <v>1</v>
      </c>
      <c r="H171" s="524">
        <v>1</v>
      </c>
      <c r="I171" s="524">
        <v>1</v>
      </c>
      <c r="J171" s="524">
        <v>1</v>
      </c>
      <c r="K171" s="523">
        <v>2</v>
      </c>
      <c r="L171" s="530" t="s">
        <v>414</v>
      </c>
    </row>
    <row r="172" spans="1:12" ht="20.100000000000001" customHeight="1">
      <c r="A172" s="522">
        <v>8</v>
      </c>
      <c r="B172" s="523" t="s">
        <v>4</v>
      </c>
      <c r="C172" s="530">
        <v>1</v>
      </c>
      <c r="D172" s="523">
        <v>20</v>
      </c>
      <c r="E172" s="523">
        <v>22</v>
      </c>
      <c r="F172" s="527">
        <v>0</v>
      </c>
      <c r="G172" s="544">
        <v>1</v>
      </c>
      <c r="H172" s="524">
        <v>1</v>
      </c>
      <c r="I172" s="524">
        <v>1</v>
      </c>
      <c r="J172" s="524">
        <v>1</v>
      </c>
      <c r="K172" s="523">
        <v>2</v>
      </c>
      <c r="L172" s="530" t="s">
        <v>414</v>
      </c>
    </row>
    <row r="173" spans="1:12" ht="20.100000000000001" customHeight="1">
      <c r="A173" s="522">
        <v>8</v>
      </c>
      <c r="B173" s="523" t="s">
        <v>4</v>
      </c>
      <c r="C173" s="530" t="s">
        <v>386</v>
      </c>
      <c r="D173" s="523" t="s">
        <v>386</v>
      </c>
      <c r="E173" s="523" t="s">
        <v>386</v>
      </c>
      <c r="F173" s="527" t="s">
        <v>386</v>
      </c>
      <c r="G173" s="544" t="s">
        <v>386</v>
      </c>
      <c r="H173" s="524" t="s">
        <v>386</v>
      </c>
      <c r="I173" s="524" t="s">
        <v>386</v>
      </c>
      <c r="J173" s="524" t="s">
        <v>386</v>
      </c>
      <c r="K173" s="523" t="s">
        <v>386</v>
      </c>
      <c r="L173" s="530" t="s">
        <v>386</v>
      </c>
    </row>
    <row r="174" spans="1:12" ht="20.100000000000001" customHeight="1">
      <c r="A174" s="522">
        <v>8</v>
      </c>
      <c r="B174" s="523" t="s">
        <v>4</v>
      </c>
      <c r="C174" s="530">
        <v>2</v>
      </c>
      <c r="D174" s="523">
        <v>0</v>
      </c>
      <c r="E174" s="523">
        <v>9</v>
      </c>
      <c r="F174" s="527">
        <v>0.2</v>
      </c>
      <c r="G174" s="544">
        <v>0</v>
      </c>
      <c r="H174" s="524">
        <v>1</v>
      </c>
      <c r="I174" s="524">
        <v>0</v>
      </c>
      <c r="J174" s="524">
        <v>0</v>
      </c>
      <c r="K174" s="523">
        <v>2</v>
      </c>
      <c r="L174" s="530" t="s">
        <v>414</v>
      </c>
    </row>
    <row r="175" spans="1:12" ht="20.100000000000001" customHeight="1">
      <c r="A175" s="522">
        <v>8</v>
      </c>
      <c r="B175" s="523" t="s">
        <v>4</v>
      </c>
      <c r="C175" s="530">
        <v>2</v>
      </c>
      <c r="D175" s="523">
        <v>10</v>
      </c>
      <c r="E175" s="523">
        <v>16.5</v>
      </c>
      <c r="F175" s="527">
        <v>0</v>
      </c>
      <c r="G175" s="544">
        <v>0</v>
      </c>
      <c r="H175" s="524">
        <v>1</v>
      </c>
      <c r="I175" s="524">
        <v>0</v>
      </c>
      <c r="J175" s="524">
        <v>0</v>
      </c>
      <c r="K175" s="523">
        <v>2</v>
      </c>
      <c r="L175" s="530" t="s">
        <v>414</v>
      </c>
    </row>
    <row r="176" spans="1:12" ht="20.100000000000001" customHeight="1">
      <c r="A176" s="522">
        <v>8</v>
      </c>
      <c r="B176" s="523" t="s">
        <v>4</v>
      </c>
      <c r="C176" s="530">
        <v>2</v>
      </c>
      <c r="D176" s="523">
        <v>20</v>
      </c>
      <c r="E176" s="523">
        <v>16.5</v>
      </c>
      <c r="F176" s="527">
        <v>0</v>
      </c>
      <c r="G176" s="544">
        <v>0</v>
      </c>
      <c r="H176" s="524">
        <v>1</v>
      </c>
      <c r="I176" s="524">
        <v>0</v>
      </c>
      <c r="J176" s="524">
        <v>0</v>
      </c>
      <c r="K176" s="523">
        <v>2</v>
      </c>
      <c r="L176" s="530" t="s">
        <v>414</v>
      </c>
    </row>
    <row r="177" spans="1:12" ht="20.100000000000001" customHeight="1">
      <c r="A177" s="522">
        <v>8</v>
      </c>
      <c r="B177" s="523" t="s">
        <v>4</v>
      </c>
      <c r="C177" s="530">
        <v>2</v>
      </c>
      <c r="D177" s="523">
        <v>30</v>
      </c>
      <c r="E177" s="523">
        <v>9</v>
      </c>
      <c r="F177" s="527">
        <v>0</v>
      </c>
      <c r="G177" s="544">
        <v>0</v>
      </c>
      <c r="H177" s="524">
        <v>1</v>
      </c>
      <c r="I177" s="524">
        <v>0</v>
      </c>
      <c r="J177" s="524">
        <v>0</v>
      </c>
      <c r="K177" s="523">
        <v>2</v>
      </c>
      <c r="L177" s="530" t="s">
        <v>414</v>
      </c>
    </row>
    <row r="178" spans="1:12" ht="20.100000000000001" customHeight="1">
      <c r="A178" s="522">
        <v>8</v>
      </c>
      <c r="B178" s="523" t="s">
        <v>4</v>
      </c>
      <c r="C178" s="530">
        <v>2</v>
      </c>
      <c r="D178" s="523">
        <v>10</v>
      </c>
      <c r="E178" s="523">
        <v>16.5</v>
      </c>
      <c r="F178" s="527">
        <v>0</v>
      </c>
      <c r="G178" s="544">
        <v>0</v>
      </c>
      <c r="H178" s="524">
        <v>1</v>
      </c>
      <c r="I178" s="524">
        <v>0</v>
      </c>
      <c r="J178" s="524">
        <v>0</v>
      </c>
      <c r="K178" s="523">
        <v>2</v>
      </c>
      <c r="L178" s="530" t="s">
        <v>414</v>
      </c>
    </row>
    <row r="179" spans="1:12" ht="20.100000000000001" customHeight="1">
      <c r="A179" s="522">
        <v>8</v>
      </c>
      <c r="B179" s="523" t="s">
        <v>4</v>
      </c>
      <c r="C179" s="530">
        <v>2</v>
      </c>
      <c r="D179" s="523">
        <v>20</v>
      </c>
      <c r="E179" s="523">
        <v>16.5</v>
      </c>
      <c r="F179" s="527">
        <v>0</v>
      </c>
      <c r="G179" s="544">
        <v>0</v>
      </c>
      <c r="H179" s="524">
        <v>1</v>
      </c>
      <c r="I179" s="524">
        <v>0</v>
      </c>
      <c r="J179" s="524">
        <v>0</v>
      </c>
      <c r="K179" s="523">
        <v>2</v>
      </c>
      <c r="L179" s="530" t="s">
        <v>414</v>
      </c>
    </row>
    <row r="180" spans="1:12" ht="20.100000000000001" customHeight="1">
      <c r="A180" s="522">
        <v>8</v>
      </c>
      <c r="B180" s="523" t="s">
        <v>4</v>
      </c>
      <c r="C180" s="530" t="s">
        <v>386</v>
      </c>
      <c r="D180" s="523" t="s">
        <v>386</v>
      </c>
      <c r="E180" s="523" t="s">
        <v>386</v>
      </c>
      <c r="F180" s="527" t="s">
        <v>386</v>
      </c>
      <c r="G180" s="544" t="s">
        <v>386</v>
      </c>
      <c r="H180" s="524" t="s">
        <v>386</v>
      </c>
      <c r="I180" s="524" t="s">
        <v>386</v>
      </c>
      <c r="J180" s="524" t="s">
        <v>386</v>
      </c>
      <c r="K180" s="523" t="s">
        <v>386</v>
      </c>
      <c r="L180" s="530" t="s">
        <v>386</v>
      </c>
    </row>
    <row r="181" spans="1:12" ht="20.100000000000001" customHeight="1">
      <c r="A181" s="522">
        <v>8</v>
      </c>
      <c r="B181" s="523" t="s">
        <v>4</v>
      </c>
      <c r="C181" s="530">
        <v>3</v>
      </c>
      <c r="D181" s="523">
        <v>0</v>
      </c>
      <c r="E181" s="523">
        <v>9</v>
      </c>
      <c r="F181" s="527">
        <v>0.2</v>
      </c>
      <c r="G181" s="544">
        <v>1</v>
      </c>
      <c r="H181" s="524">
        <v>1</v>
      </c>
      <c r="I181" s="524">
        <v>1</v>
      </c>
      <c r="J181" s="524">
        <v>1</v>
      </c>
      <c r="K181" s="523">
        <v>2</v>
      </c>
      <c r="L181" s="530" t="s">
        <v>414</v>
      </c>
    </row>
    <row r="182" spans="1:12" ht="20.100000000000001" customHeight="1">
      <c r="A182" s="522">
        <v>8</v>
      </c>
      <c r="B182" s="523" t="s">
        <v>4</v>
      </c>
      <c r="C182" s="530">
        <v>3</v>
      </c>
      <c r="D182" s="523">
        <v>10</v>
      </c>
      <c r="E182" s="523">
        <v>16.5</v>
      </c>
      <c r="F182" s="527">
        <v>0</v>
      </c>
      <c r="G182" s="544">
        <v>1</v>
      </c>
      <c r="H182" s="524">
        <v>1</v>
      </c>
      <c r="I182" s="524">
        <v>1</v>
      </c>
      <c r="J182" s="524">
        <v>1</v>
      </c>
      <c r="K182" s="523">
        <v>2</v>
      </c>
      <c r="L182" s="530" t="s">
        <v>414</v>
      </c>
    </row>
    <row r="183" spans="1:12" ht="20.100000000000001" customHeight="1">
      <c r="A183" s="522">
        <v>8</v>
      </c>
      <c r="B183" s="523" t="s">
        <v>4</v>
      </c>
      <c r="C183" s="530">
        <v>3</v>
      </c>
      <c r="D183" s="523">
        <v>20</v>
      </c>
      <c r="E183" s="523">
        <v>16.5</v>
      </c>
      <c r="F183" s="527">
        <v>0</v>
      </c>
      <c r="G183" s="544">
        <v>1</v>
      </c>
      <c r="H183" s="524">
        <v>1</v>
      </c>
      <c r="I183" s="524">
        <v>1</v>
      </c>
      <c r="J183" s="524">
        <v>1</v>
      </c>
      <c r="K183" s="523">
        <v>2</v>
      </c>
      <c r="L183" s="530" t="s">
        <v>414</v>
      </c>
    </row>
    <row r="184" spans="1:12" ht="20.100000000000001" customHeight="1">
      <c r="A184" s="522" t="s">
        <v>387</v>
      </c>
      <c r="B184" s="523" t="s">
        <v>387</v>
      </c>
      <c r="C184" s="530" t="s">
        <v>387</v>
      </c>
      <c r="D184" s="523" t="s">
        <v>387</v>
      </c>
      <c r="E184" s="523" t="s">
        <v>387</v>
      </c>
      <c r="F184" s="527" t="s">
        <v>387</v>
      </c>
      <c r="G184" s="544" t="s">
        <v>387</v>
      </c>
      <c r="H184" s="524" t="s">
        <v>387</v>
      </c>
      <c r="I184" s="524" t="s">
        <v>387</v>
      </c>
      <c r="J184" s="524" t="s">
        <v>387</v>
      </c>
      <c r="K184" s="523" t="s">
        <v>387</v>
      </c>
      <c r="L184" s="530" t="s">
        <v>387</v>
      </c>
    </row>
    <row r="185" spans="1:12" ht="20.100000000000001" customHeight="1">
      <c r="A185" s="522">
        <v>9</v>
      </c>
      <c r="B185" s="523" t="s">
        <v>5</v>
      </c>
      <c r="C185" s="530">
        <v>1</v>
      </c>
      <c r="D185" s="523">
        <v>0</v>
      </c>
      <c r="E185" s="523">
        <v>7.3</v>
      </c>
      <c r="F185" s="527">
        <v>0</v>
      </c>
      <c r="G185" s="544">
        <v>1</v>
      </c>
      <c r="H185" s="524">
        <v>1</v>
      </c>
      <c r="I185" s="524">
        <v>1</v>
      </c>
      <c r="J185" s="524">
        <v>1</v>
      </c>
      <c r="K185" s="523">
        <v>2</v>
      </c>
      <c r="L185" s="530" t="s">
        <v>414</v>
      </c>
    </row>
    <row r="186" spans="1:12" ht="20.100000000000001" customHeight="1">
      <c r="A186" s="522">
        <v>9</v>
      </c>
      <c r="B186" s="523" t="s">
        <v>5</v>
      </c>
      <c r="C186" s="530">
        <v>1</v>
      </c>
      <c r="D186" s="523">
        <v>10</v>
      </c>
      <c r="E186" s="523">
        <v>22</v>
      </c>
      <c r="F186" s="527">
        <v>0</v>
      </c>
      <c r="G186" s="544">
        <v>1</v>
      </c>
      <c r="H186" s="524">
        <v>1</v>
      </c>
      <c r="I186" s="524">
        <v>1</v>
      </c>
      <c r="J186" s="524">
        <v>1</v>
      </c>
      <c r="K186" s="523">
        <v>2</v>
      </c>
      <c r="L186" s="530" t="s">
        <v>414</v>
      </c>
    </row>
    <row r="187" spans="1:12" ht="20.100000000000001" customHeight="1">
      <c r="A187" s="522">
        <v>9</v>
      </c>
      <c r="B187" s="523" t="s">
        <v>5</v>
      </c>
      <c r="C187" s="530">
        <v>1</v>
      </c>
      <c r="D187" s="523">
        <v>21.832999999999998</v>
      </c>
      <c r="E187" s="523">
        <v>22</v>
      </c>
      <c r="F187" s="527">
        <v>0</v>
      </c>
      <c r="G187" s="544">
        <v>1</v>
      </c>
      <c r="H187" s="524">
        <v>1</v>
      </c>
      <c r="I187" s="524">
        <v>1</v>
      </c>
      <c r="J187" s="524">
        <v>1</v>
      </c>
      <c r="K187" s="523">
        <v>2</v>
      </c>
      <c r="L187" s="530" t="s">
        <v>414</v>
      </c>
    </row>
    <row r="188" spans="1:12" ht="20.100000000000001" customHeight="1">
      <c r="A188" s="522">
        <v>9</v>
      </c>
      <c r="B188" s="523" t="s">
        <v>5</v>
      </c>
      <c r="C188" s="530">
        <v>1</v>
      </c>
      <c r="D188" s="523">
        <v>4.1669999999999998</v>
      </c>
      <c r="E188" s="523">
        <v>22</v>
      </c>
      <c r="F188" s="527">
        <v>0</v>
      </c>
      <c r="G188" s="544">
        <v>1</v>
      </c>
      <c r="H188" s="524">
        <v>1</v>
      </c>
      <c r="I188" s="524">
        <v>1</v>
      </c>
      <c r="J188" s="524">
        <v>1</v>
      </c>
      <c r="K188" s="523">
        <v>2</v>
      </c>
      <c r="L188" s="530" t="s">
        <v>414</v>
      </c>
    </row>
    <row r="189" spans="1:12" ht="20.100000000000001" customHeight="1">
      <c r="A189" s="522">
        <v>9</v>
      </c>
      <c r="B189" s="523" t="s">
        <v>5</v>
      </c>
      <c r="C189" s="530" t="s">
        <v>386</v>
      </c>
      <c r="D189" s="523" t="s">
        <v>386</v>
      </c>
      <c r="E189" s="523" t="s">
        <v>386</v>
      </c>
      <c r="F189" s="527" t="s">
        <v>386</v>
      </c>
      <c r="G189" s="544" t="s">
        <v>386</v>
      </c>
      <c r="H189" s="524" t="s">
        <v>386</v>
      </c>
      <c r="I189" s="524" t="s">
        <v>386</v>
      </c>
      <c r="J189" s="524" t="s">
        <v>386</v>
      </c>
      <c r="K189" s="523" t="s">
        <v>386</v>
      </c>
      <c r="L189" s="530" t="s">
        <v>386</v>
      </c>
    </row>
    <row r="190" spans="1:12" ht="20.100000000000001" customHeight="1">
      <c r="A190" s="522">
        <v>9</v>
      </c>
      <c r="B190" s="523" t="s">
        <v>5</v>
      </c>
      <c r="C190" s="530">
        <v>2</v>
      </c>
      <c r="D190" s="523">
        <v>0</v>
      </c>
      <c r="E190" s="523">
        <v>5.4749999999999996</v>
      </c>
      <c r="F190" s="527">
        <v>0.2</v>
      </c>
      <c r="G190" s="544">
        <v>0</v>
      </c>
      <c r="H190" s="524">
        <v>1</v>
      </c>
      <c r="I190" s="524">
        <v>0</v>
      </c>
      <c r="J190" s="524">
        <v>0</v>
      </c>
      <c r="K190" s="523">
        <v>2</v>
      </c>
      <c r="L190" s="530" t="s">
        <v>414</v>
      </c>
    </row>
    <row r="191" spans="1:12" ht="20.100000000000001" customHeight="1">
      <c r="A191" s="522">
        <v>9</v>
      </c>
      <c r="B191" s="523" t="s">
        <v>5</v>
      </c>
      <c r="C191" s="530">
        <v>2</v>
      </c>
      <c r="D191" s="523">
        <v>10</v>
      </c>
      <c r="E191" s="523">
        <v>16.5</v>
      </c>
      <c r="F191" s="527">
        <v>0</v>
      </c>
      <c r="G191" s="544">
        <v>0</v>
      </c>
      <c r="H191" s="524">
        <v>1</v>
      </c>
      <c r="I191" s="524">
        <v>0</v>
      </c>
      <c r="J191" s="524">
        <v>0</v>
      </c>
      <c r="K191" s="523">
        <v>2</v>
      </c>
      <c r="L191" s="530" t="s">
        <v>414</v>
      </c>
    </row>
    <row r="192" spans="1:12" ht="20.100000000000001" customHeight="1">
      <c r="A192" s="522">
        <v>9</v>
      </c>
      <c r="B192" s="523" t="s">
        <v>5</v>
      </c>
      <c r="C192" s="530">
        <v>2</v>
      </c>
      <c r="D192" s="523">
        <v>21.832999999999998</v>
      </c>
      <c r="E192" s="523">
        <v>16.5</v>
      </c>
      <c r="F192" s="527">
        <v>0</v>
      </c>
      <c r="G192" s="544">
        <v>0</v>
      </c>
      <c r="H192" s="524">
        <v>1</v>
      </c>
      <c r="I192" s="524">
        <v>0</v>
      </c>
      <c r="J192" s="524">
        <v>0</v>
      </c>
      <c r="K192" s="523">
        <v>2</v>
      </c>
      <c r="L192" s="530" t="s">
        <v>414</v>
      </c>
    </row>
    <row r="193" spans="1:12" ht="20.100000000000001" customHeight="1">
      <c r="A193" s="522">
        <v>9</v>
      </c>
      <c r="B193" s="523" t="s">
        <v>5</v>
      </c>
      <c r="C193" s="530">
        <v>2</v>
      </c>
      <c r="D193" s="523">
        <v>4.1669999999999998</v>
      </c>
      <c r="E193" s="523">
        <v>16.5</v>
      </c>
      <c r="F193" s="527">
        <v>0</v>
      </c>
      <c r="G193" s="544">
        <v>0</v>
      </c>
      <c r="H193" s="524">
        <v>1</v>
      </c>
      <c r="I193" s="524">
        <v>0</v>
      </c>
      <c r="J193" s="524">
        <v>0</v>
      </c>
      <c r="K193" s="523">
        <v>2</v>
      </c>
      <c r="L193" s="530" t="s">
        <v>414</v>
      </c>
    </row>
    <row r="194" spans="1:12" ht="20.100000000000001" customHeight="1">
      <c r="A194" s="522">
        <v>9</v>
      </c>
      <c r="B194" s="523" t="s">
        <v>5</v>
      </c>
      <c r="C194" s="530">
        <v>2</v>
      </c>
      <c r="D194" s="523">
        <v>30</v>
      </c>
      <c r="E194" s="523">
        <v>5.4749999999999996</v>
      </c>
      <c r="F194" s="527">
        <v>0</v>
      </c>
      <c r="G194" s="544">
        <v>0</v>
      </c>
      <c r="H194" s="524">
        <v>1</v>
      </c>
      <c r="I194" s="524">
        <v>0</v>
      </c>
      <c r="J194" s="524">
        <v>0</v>
      </c>
      <c r="K194" s="523">
        <v>2</v>
      </c>
      <c r="L194" s="530" t="s">
        <v>414</v>
      </c>
    </row>
    <row r="195" spans="1:12" ht="20.100000000000001" customHeight="1">
      <c r="A195" s="522">
        <v>9</v>
      </c>
      <c r="B195" s="523" t="s">
        <v>5</v>
      </c>
      <c r="C195" s="530">
        <v>2</v>
      </c>
      <c r="D195" s="523">
        <v>10</v>
      </c>
      <c r="E195" s="523">
        <v>16.5</v>
      </c>
      <c r="F195" s="527">
        <v>0</v>
      </c>
      <c r="G195" s="544">
        <v>0</v>
      </c>
      <c r="H195" s="524">
        <v>1</v>
      </c>
      <c r="I195" s="524">
        <v>0</v>
      </c>
      <c r="J195" s="524">
        <v>0</v>
      </c>
      <c r="K195" s="523">
        <v>2</v>
      </c>
      <c r="L195" s="530" t="s">
        <v>414</v>
      </c>
    </row>
    <row r="196" spans="1:12" ht="20.100000000000001" customHeight="1">
      <c r="A196" s="522">
        <v>9</v>
      </c>
      <c r="B196" s="523" t="s">
        <v>5</v>
      </c>
      <c r="C196" s="530">
        <v>2</v>
      </c>
      <c r="D196" s="523">
        <v>21.832999999999998</v>
      </c>
      <c r="E196" s="523">
        <v>16.5</v>
      </c>
      <c r="F196" s="527">
        <v>0</v>
      </c>
      <c r="G196" s="544">
        <v>0</v>
      </c>
      <c r="H196" s="524">
        <v>1</v>
      </c>
      <c r="I196" s="524">
        <v>0</v>
      </c>
      <c r="J196" s="524">
        <v>0</v>
      </c>
      <c r="K196" s="523">
        <v>2</v>
      </c>
      <c r="L196" s="530" t="s">
        <v>414</v>
      </c>
    </row>
    <row r="197" spans="1:12" ht="20.100000000000001" customHeight="1">
      <c r="A197" s="522">
        <v>9</v>
      </c>
      <c r="B197" s="523" t="s">
        <v>5</v>
      </c>
      <c r="C197" s="530">
        <v>2</v>
      </c>
      <c r="D197" s="523">
        <v>4.1669999999999998</v>
      </c>
      <c r="E197" s="523">
        <v>16.5</v>
      </c>
      <c r="F197" s="527">
        <v>0</v>
      </c>
      <c r="G197" s="544">
        <v>0</v>
      </c>
      <c r="H197" s="524">
        <v>1</v>
      </c>
      <c r="I197" s="524">
        <v>0</v>
      </c>
      <c r="J197" s="524">
        <v>0</v>
      </c>
      <c r="K197" s="523">
        <v>2</v>
      </c>
      <c r="L197" s="530" t="s">
        <v>414</v>
      </c>
    </row>
    <row r="198" spans="1:12" ht="20.100000000000001" customHeight="1">
      <c r="A198" s="522">
        <v>9</v>
      </c>
      <c r="B198" s="523" t="s">
        <v>5</v>
      </c>
      <c r="C198" s="530" t="s">
        <v>386</v>
      </c>
      <c r="D198" s="523" t="s">
        <v>386</v>
      </c>
      <c r="E198" s="523" t="s">
        <v>386</v>
      </c>
      <c r="F198" s="527" t="s">
        <v>386</v>
      </c>
      <c r="G198" s="544" t="s">
        <v>386</v>
      </c>
      <c r="H198" s="524" t="s">
        <v>386</v>
      </c>
      <c r="I198" s="524" t="s">
        <v>386</v>
      </c>
      <c r="J198" s="524" t="s">
        <v>386</v>
      </c>
      <c r="K198" s="523" t="s">
        <v>386</v>
      </c>
      <c r="L198" s="530" t="s">
        <v>386</v>
      </c>
    </row>
    <row r="199" spans="1:12" ht="20.100000000000001" customHeight="1">
      <c r="A199" s="522">
        <v>9</v>
      </c>
      <c r="B199" s="523" t="s">
        <v>5</v>
      </c>
      <c r="C199" s="530">
        <v>3</v>
      </c>
      <c r="D199" s="523">
        <v>0</v>
      </c>
      <c r="E199" s="523">
        <v>5.4749999999999996</v>
      </c>
      <c r="F199" s="527">
        <v>0.2</v>
      </c>
      <c r="G199" s="544">
        <v>1</v>
      </c>
      <c r="H199" s="524">
        <v>1</v>
      </c>
      <c r="I199" s="524">
        <v>1</v>
      </c>
      <c r="J199" s="524">
        <v>1</v>
      </c>
      <c r="K199" s="523">
        <v>2</v>
      </c>
      <c r="L199" s="530" t="s">
        <v>414</v>
      </c>
    </row>
    <row r="200" spans="1:12" ht="20.100000000000001" customHeight="1">
      <c r="A200" s="522">
        <v>9</v>
      </c>
      <c r="B200" s="523" t="s">
        <v>5</v>
      </c>
      <c r="C200" s="530">
        <v>3</v>
      </c>
      <c r="D200" s="523">
        <v>10</v>
      </c>
      <c r="E200" s="523">
        <v>16.5</v>
      </c>
      <c r="F200" s="527">
        <v>0</v>
      </c>
      <c r="G200" s="544">
        <v>1</v>
      </c>
      <c r="H200" s="524">
        <v>1</v>
      </c>
      <c r="I200" s="524">
        <v>1</v>
      </c>
      <c r="J200" s="524">
        <v>1</v>
      </c>
      <c r="K200" s="523">
        <v>2</v>
      </c>
      <c r="L200" s="530" t="s">
        <v>414</v>
      </c>
    </row>
    <row r="201" spans="1:12" ht="20.100000000000001" customHeight="1">
      <c r="A201" s="522">
        <v>9</v>
      </c>
      <c r="B201" s="523" t="s">
        <v>5</v>
      </c>
      <c r="C201" s="530">
        <v>3</v>
      </c>
      <c r="D201" s="523">
        <v>21.832999999999998</v>
      </c>
      <c r="E201" s="523">
        <v>16.5</v>
      </c>
      <c r="F201" s="527">
        <v>0</v>
      </c>
      <c r="G201" s="544">
        <v>1</v>
      </c>
      <c r="H201" s="524">
        <v>1</v>
      </c>
      <c r="I201" s="524">
        <v>1</v>
      </c>
      <c r="J201" s="524">
        <v>1</v>
      </c>
      <c r="K201" s="523">
        <v>2</v>
      </c>
      <c r="L201" s="530" t="s">
        <v>414</v>
      </c>
    </row>
    <row r="202" spans="1:12" ht="20.100000000000001" customHeight="1">
      <c r="A202" s="522">
        <v>9</v>
      </c>
      <c r="B202" s="523" t="s">
        <v>5</v>
      </c>
      <c r="C202" s="530">
        <v>3</v>
      </c>
      <c r="D202" s="523">
        <v>4.1669999999999998</v>
      </c>
      <c r="E202" s="523">
        <v>16.5</v>
      </c>
      <c r="F202" s="527">
        <v>0</v>
      </c>
      <c r="G202" s="544">
        <v>1</v>
      </c>
      <c r="H202" s="524">
        <v>1</v>
      </c>
      <c r="I202" s="524">
        <v>1</v>
      </c>
      <c r="J202" s="524">
        <v>1</v>
      </c>
      <c r="K202" s="523">
        <v>2</v>
      </c>
      <c r="L202" s="530" t="s">
        <v>414</v>
      </c>
    </row>
    <row r="203" spans="1:12" ht="20.100000000000001" customHeight="1">
      <c r="A203" s="522" t="s">
        <v>387</v>
      </c>
      <c r="B203" s="523" t="s">
        <v>387</v>
      </c>
      <c r="C203" s="530" t="s">
        <v>387</v>
      </c>
      <c r="D203" s="523" t="s">
        <v>387</v>
      </c>
      <c r="E203" s="523" t="s">
        <v>387</v>
      </c>
      <c r="F203" s="527" t="s">
        <v>387</v>
      </c>
      <c r="G203" s="544" t="s">
        <v>387</v>
      </c>
      <c r="H203" s="524" t="s">
        <v>387</v>
      </c>
      <c r="I203" s="524" t="s">
        <v>387</v>
      </c>
      <c r="J203" s="524" t="s">
        <v>387</v>
      </c>
      <c r="K203" s="523" t="s">
        <v>387</v>
      </c>
      <c r="L203" s="530" t="s">
        <v>387</v>
      </c>
    </row>
    <row r="204" spans="1:12" ht="20.100000000000001" customHeight="1">
      <c r="A204" s="522">
        <v>10</v>
      </c>
      <c r="B204" s="523" t="s">
        <v>6</v>
      </c>
      <c r="C204" s="530">
        <v>1</v>
      </c>
      <c r="D204" s="523">
        <v>0</v>
      </c>
      <c r="E204" s="523">
        <v>10</v>
      </c>
      <c r="F204" s="527">
        <v>0</v>
      </c>
      <c r="G204" s="544">
        <v>1</v>
      </c>
      <c r="H204" s="524">
        <v>1</v>
      </c>
      <c r="I204" s="524">
        <v>1</v>
      </c>
      <c r="J204" s="524">
        <v>1</v>
      </c>
      <c r="K204" s="523">
        <v>2</v>
      </c>
      <c r="L204" s="530" t="s">
        <v>414</v>
      </c>
    </row>
    <row r="205" spans="1:12" ht="20.100000000000001" customHeight="1">
      <c r="A205" s="522">
        <v>10</v>
      </c>
      <c r="B205" s="523" t="s">
        <v>6</v>
      </c>
      <c r="C205" s="530">
        <v>1</v>
      </c>
      <c r="D205" s="523">
        <v>10</v>
      </c>
      <c r="E205" s="523">
        <v>20</v>
      </c>
      <c r="F205" s="527">
        <v>0</v>
      </c>
      <c r="G205" s="544">
        <v>1</v>
      </c>
      <c r="H205" s="524">
        <v>1</v>
      </c>
      <c r="I205" s="524">
        <v>1</v>
      </c>
      <c r="J205" s="524">
        <v>1</v>
      </c>
      <c r="K205" s="523">
        <v>2</v>
      </c>
      <c r="L205" s="530" t="s">
        <v>414</v>
      </c>
    </row>
    <row r="206" spans="1:12" ht="20.100000000000001" customHeight="1">
      <c r="A206" s="522">
        <v>10</v>
      </c>
      <c r="B206" s="523" t="s">
        <v>6</v>
      </c>
      <c r="C206" s="530">
        <v>1</v>
      </c>
      <c r="D206" s="527">
        <v>4.1669999999999998</v>
      </c>
      <c r="E206" s="523">
        <v>20</v>
      </c>
      <c r="F206" s="527">
        <v>0</v>
      </c>
      <c r="G206" s="544">
        <v>1</v>
      </c>
      <c r="H206" s="524">
        <v>1</v>
      </c>
      <c r="I206" s="524">
        <v>1</v>
      </c>
      <c r="J206" s="524">
        <v>1</v>
      </c>
      <c r="K206" s="523">
        <v>2</v>
      </c>
      <c r="L206" s="530" t="s">
        <v>414</v>
      </c>
    </row>
    <row r="207" spans="1:12" ht="20.100000000000001" customHeight="1">
      <c r="A207" s="522">
        <v>10</v>
      </c>
      <c r="B207" s="523" t="s">
        <v>6</v>
      </c>
      <c r="C207" s="530">
        <v>1</v>
      </c>
      <c r="D207" s="527">
        <v>17.667000000000002</v>
      </c>
      <c r="E207" s="523">
        <v>15</v>
      </c>
      <c r="F207" s="527">
        <v>0</v>
      </c>
      <c r="G207" s="544">
        <v>1</v>
      </c>
      <c r="H207" s="524">
        <v>1</v>
      </c>
      <c r="I207" s="524">
        <v>1</v>
      </c>
      <c r="J207" s="524">
        <v>1</v>
      </c>
      <c r="K207" s="523">
        <v>2</v>
      </c>
      <c r="L207" s="530" t="s">
        <v>414</v>
      </c>
    </row>
    <row r="208" spans="1:12" ht="20.100000000000001" customHeight="1">
      <c r="A208" s="522">
        <v>10</v>
      </c>
      <c r="B208" s="523" t="s">
        <v>6</v>
      </c>
      <c r="C208" s="530">
        <v>1</v>
      </c>
      <c r="D208" s="527">
        <v>4.1669999999999998</v>
      </c>
      <c r="E208" s="523">
        <v>15</v>
      </c>
      <c r="F208" s="527">
        <v>0</v>
      </c>
      <c r="G208" s="544">
        <v>1</v>
      </c>
      <c r="H208" s="524">
        <v>1</v>
      </c>
      <c r="I208" s="524">
        <v>1</v>
      </c>
      <c r="J208" s="524">
        <v>1</v>
      </c>
      <c r="K208" s="523">
        <v>2</v>
      </c>
      <c r="L208" s="530" t="s">
        <v>414</v>
      </c>
    </row>
    <row r="209" spans="1:12" ht="20.100000000000001" customHeight="1">
      <c r="A209" s="522">
        <v>10</v>
      </c>
      <c r="B209" s="523" t="s">
        <v>6</v>
      </c>
      <c r="C209" s="530" t="s">
        <v>386</v>
      </c>
      <c r="D209" s="523" t="s">
        <v>386</v>
      </c>
      <c r="E209" s="523" t="s">
        <v>386</v>
      </c>
      <c r="F209" s="527" t="s">
        <v>386</v>
      </c>
      <c r="G209" s="544" t="s">
        <v>386</v>
      </c>
      <c r="H209" s="524" t="s">
        <v>386</v>
      </c>
      <c r="I209" s="524" t="s">
        <v>386</v>
      </c>
      <c r="J209" s="524" t="s">
        <v>386</v>
      </c>
      <c r="K209" s="523" t="s">
        <v>386</v>
      </c>
      <c r="L209" s="530" t="s">
        <v>386</v>
      </c>
    </row>
    <row r="210" spans="1:12" ht="20.100000000000001" customHeight="1">
      <c r="A210" s="522">
        <v>10</v>
      </c>
      <c r="B210" s="523" t="s">
        <v>6</v>
      </c>
      <c r="C210" s="530">
        <v>2</v>
      </c>
      <c r="D210" s="523">
        <v>0</v>
      </c>
      <c r="E210" s="523">
        <v>7.5</v>
      </c>
      <c r="F210" s="527">
        <v>0.2</v>
      </c>
      <c r="G210" s="544">
        <v>0</v>
      </c>
      <c r="H210" s="524">
        <v>1</v>
      </c>
      <c r="I210" s="524">
        <v>0</v>
      </c>
      <c r="J210" s="524">
        <v>0</v>
      </c>
      <c r="K210" s="523">
        <v>2</v>
      </c>
      <c r="L210" s="530" t="s">
        <v>414</v>
      </c>
    </row>
    <row r="211" spans="1:12" ht="20.100000000000001" customHeight="1">
      <c r="A211" s="522">
        <v>10</v>
      </c>
      <c r="B211" s="523" t="s">
        <v>6</v>
      </c>
      <c r="C211" s="530">
        <v>2</v>
      </c>
      <c r="D211" s="523">
        <v>10</v>
      </c>
      <c r="E211" s="523">
        <v>15</v>
      </c>
      <c r="F211" s="527">
        <v>0</v>
      </c>
      <c r="G211" s="544">
        <v>0</v>
      </c>
      <c r="H211" s="524">
        <v>1</v>
      </c>
      <c r="I211" s="524">
        <v>0</v>
      </c>
      <c r="J211" s="524">
        <v>0</v>
      </c>
      <c r="K211" s="523">
        <v>2</v>
      </c>
      <c r="L211" s="530" t="s">
        <v>414</v>
      </c>
    </row>
    <row r="212" spans="1:12" ht="20.100000000000001" customHeight="1">
      <c r="A212" s="522">
        <v>10</v>
      </c>
      <c r="B212" s="523" t="s">
        <v>6</v>
      </c>
      <c r="C212" s="530">
        <v>2</v>
      </c>
      <c r="D212" s="527">
        <v>4.1669999999999998</v>
      </c>
      <c r="E212" s="523">
        <v>15</v>
      </c>
      <c r="F212" s="527">
        <v>0</v>
      </c>
      <c r="G212" s="544">
        <v>0</v>
      </c>
      <c r="H212" s="524">
        <v>1</v>
      </c>
      <c r="I212" s="524">
        <v>0</v>
      </c>
      <c r="J212" s="524">
        <v>0</v>
      </c>
      <c r="K212" s="523">
        <v>2</v>
      </c>
      <c r="L212" s="530" t="s">
        <v>414</v>
      </c>
    </row>
    <row r="213" spans="1:12" ht="20.100000000000001" customHeight="1">
      <c r="A213" s="522">
        <v>10</v>
      </c>
      <c r="B213" s="523" t="s">
        <v>6</v>
      </c>
      <c r="C213" s="530">
        <v>2</v>
      </c>
      <c r="D213" s="527">
        <v>17.667000000000002</v>
      </c>
      <c r="E213" s="523">
        <v>11.25</v>
      </c>
      <c r="F213" s="527">
        <v>0</v>
      </c>
      <c r="G213" s="544">
        <v>0</v>
      </c>
      <c r="H213" s="524">
        <v>1</v>
      </c>
      <c r="I213" s="524">
        <v>0</v>
      </c>
      <c r="J213" s="524">
        <v>0</v>
      </c>
      <c r="K213" s="523">
        <v>2</v>
      </c>
      <c r="L213" s="530" t="s">
        <v>414</v>
      </c>
    </row>
    <row r="214" spans="1:12" ht="20.100000000000001" customHeight="1">
      <c r="A214" s="522">
        <v>10</v>
      </c>
      <c r="B214" s="523" t="s">
        <v>6</v>
      </c>
      <c r="C214" s="530">
        <v>2</v>
      </c>
      <c r="D214" s="527">
        <v>4.1669999999999998</v>
      </c>
      <c r="E214" s="523">
        <v>11.25</v>
      </c>
      <c r="F214" s="527">
        <v>0</v>
      </c>
      <c r="G214" s="544">
        <v>0</v>
      </c>
      <c r="H214" s="524">
        <v>1</v>
      </c>
      <c r="I214" s="524">
        <v>0</v>
      </c>
      <c r="J214" s="524">
        <v>0</v>
      </c>
      <c r="K214" s="523">
        <v>2</v>
      </c>
      <c r="L214" s="530" t="s">
        <v>414</v>
      </c>
    </row>
    <row r="215" spans="1:12" ht="20.100000000000001" customHeight="1">
      <c r="A215" s="522">
        <v>10</v>
      </c>
      <c r="B215" s="523" t="s">
        <v>6</v>
      </c>
      <c r="C215" s="530">
        <v>2</v>
      </c>
      <c r="D215" s="523">
        <v>30</v>
      </c>
      <c r="E215" s="523">
        <v>7.5</v>
      </c>
      <c r="F215" s="527">
        <v>0</v>
      </c>
      <c r="G215" s="544">
        <v>0</v>
      </c>
      <c r="H215" s="524">
        <v>1</v>
      </c>
      <c r="I215" s="524">
        <v>0</v>
      </c>
      <c r="J215" s="524">
        <v>0</v>
      </c>
      <c r="K215" s="523">
        <v>2</v>
      </c>
      <c r="L215" s="530" t="s">
        <v>414</v>
      </c>
    </row>
    <row r="216" spans="1:12" ht="20.100000000000001" customHeight="1">
      <c r="A216" s="522">
        <v>10</v>
      </c>
      <c r="B216" s="523" t="s">
        <v>6</v>
      </c>
      <c r="C216" s="530">
        <v>2</v>
      </c>
      <c r="D216" s="523">
        <v>10</v>
      </c>
      <c r="E216" s="523">
        <v>15</v>
      </c>
      <c r="F216" s="527">
        <v>0</v>
      </c>
      <c r="G216" s="544">
        <v>0</v>
      </c>
      <c r="H216" s="524">
        <v>1</v>
      </c>
      <c r="I216" s="524">
        <v>0</v>
      </c>
      <c r="J216" s="524">
        <v>0</v>
      </c>
      <c r="K216" s="523">
        <v>2</v>
      </c>
      <c r="L216" s="530" t="s">
        <v>414</v>
      </c>
    </row>
    <row r="217" spans="1:12" ht="20.100000000000001" customHeight="1">
      <c r="A217" s="522">
        <v>10</v>
      </c>
      <c r="B217" s="523" t="s">
        <v>6</v>
      </c>
      <c r="C217" s="530">
        <v>2</v>
      </c>
      <c r="D217" s="527">
        <v>4.1669999999999998</v>
      </c>
      <c r="E217" s="523">
        <v>15</v>
      </c>
      <c r="F217" s="527">
        <v>0</v>
      </c>
      <c r="G217" s="544">
        <v>0</v>
      </c>
      <c r="H217" s="524">
        <v>1</v>
      </c>
      <c r="I217" s="524">
        <v>0</v>
      </c>
      <c r="J217" s="524">
        <v>0</v>
      </c>
      <c r="K217" s="523">
        <v>2</v>
      </c>
      <c r="L217" s="530" t="s">
        <v>414</v>
      </c>
    </row>
    <row r="218" spans="1:12" ht="20.100000000000001" customHeight="1">
      <c r="A218" s="522">
        <v>10</v>
      </c>
      <c r="B218" s="523" t="s">
        <v>6</v>
      </c>
      <c r="C218" s="530">
        <v>2</v>
      </c>
      <c r="D218" s="527">
        <v>17.667000000000002</v>
      </c>
      <c r="E218" s="523">
        <v>11.25</v>
      </c>
      <c r="F218" s="527">
        <v>0</v>
      </c>
      <c r="G218" s="544">
        <v>0</v>
      </c>
      <c r="H218" s="524">
        <v>1</v>
      </c>
      <c r="I218" s="524">
        <v>0</v>
      </c>
      <c r="J218" s="524">
        <v>0</v>
      </c>
      <c r="K218" s="523">
        <v>2</v>
      </c>
      <c r="L218" s="530" t="s">
        <v>414</v>
      </c>
    </row>
    <row r="219" spans="1:12" ht="20.100000000000001" customHeight="1">
      <c r="A219" s="522">
        <v>10</v>
      </c>
      <c r="B219" s="523" t="s">
        <v>6</v>
      </c>
      <c r="C219" s="530">
        <v>2</v>
      </c>
      <c r="D219" s="527">
        <v>4.1669999999999998</v>
      </c>
      <c r="E219" s="523">
        <v>11.25</v>
      </c>
      <c r="F219" s="527">
        <v>0</v>
      </c>
      <c r="G219" s="544">
        <v>0</v>
      </c>
      <c r="H219" s="524">
        <v>1</v>
      </c>
      <c r="I219" s="524">
        <v>0</v>
      </c>
      <c r="J219" s="524">
        <v>0</v>
      </c>
      <c r="K219" s="523">
        <v>2</v>
      </c>
      <c r="L219" s="530" t="s">
        <v>414</v>
      </c>
    </row>
    <row r="220" spans="1:12" ht="20.100000000000001" customHeight="1">
      <c r="A220" s="522">
        <v>10</v>
      </c>
      <c r="B220" s="523" t="s">
        <v>6</v>
      </c>
      <c r="C220" s="530" t="s">
        <v>386</v>
      </c>
      <c r="D220" s="523" t="s">
        <v>386</v>
      </c>
      <c r="E220" s="523" t="s">
        <v>386</v>
      </c>
      <c r="F220" s="527" t="s">
        <v>386</v>
      </c>
      <c r="G220" s="544" t="s">
        <v>386</v>
      </c>
      <c r="H220" s="524" t="s">
        <v>386</v>
      </c>
      <c r="I220" s="524" t="s">
        <v>386</v>
      </c>
      <c r="J220" s="524" t="s">
        <v>386</v>
      </c>
      <c r="K220" s="523" t="s">
        <v>386</v>
      </c>
      <c r="L220" s="530" t="s">
        <v>386</v>
      </c>
    </row>
    <row r="221" spans="1:12" ht="20.100000000000001" customHeight="1">
      <c r="A221" s="522">
        <v>10</v>
      </c>
      <c r="B221" s="523" t="s">
        <v>6</v>
      </c>
      <c r="C221" s="530">
        <v>3</v>
      </c>
      <c r="D221" s="523">
        <v>0</v>
      </c>
      <c r="E221" s="523">
        <v>7.5</v>
      </c>
      <c r="F221" s="527">
        <v>0.2</v>
      </c>
      <c r="G221" s="544">
        <v>1</v>
      </c>
      <c r="H221" s="524">
        <v>1</v>
      </c>
      <c r="I221" s="524">
        <v>1</v>
      </c>
      <c r="J221" s="524">
        <v>1</v>
      </c>
      <c r="K221" s="523">
        <v>2</v>
      </c>
      <c r="L221" s="530" t="s">
        <v>414</v>
      </c>
    </row>
    <row r="222" spans="1:12" ht="20.100000000000001" customHeight="1">
      <c r="A222" s="522">
        <v>10</v>
      </c>
      <c r="B222" s="523" t="s">
        <v>6</v>
      </c>
      <c r="C222" s="530">
        <v>3</v>
      </c>
      <c r="D222" s="523">
        <v>10</v>
      </c>
      <c r="E222" s="523">
        <v>15</v>
      </c>
      <c r="F222" s="527">
        <v>0</v>
      </c>
      <c r="G222" s="544">
        <v>1</v>
      </c>
      <c r="H222" s="524">
        <v>1</v>
      </c>
      <c r="I222" s="524">
        <v>1</v>
      </c>
      <c r="J222" s="524">
        <v>1</v>
      </c>
      <c r="K222" s="523">
        <v>2</v>
      </c>
      <c r="L222" s="530" t="s">
        <v>414</v>
      </c>
    </row>
    <row r="223" spans="1:12" ht="20.100000000000001" customHeight="1">
      <c r="A223" s="522">
        <v>10</v>
      </c>
      <c r="B223" s="523" t="s">
        <v>6</v>
      </c>
      <c r="C223" s="530">
        <v>3</v>
      </c>
      <c r="D223" s="527">
        <v>4.1669999999999998</v>
      </c>
      <c r="E223" s="523">
        <v>15</v>
      </c>
      <c r="F223" s="527">
        <v>0</v>
      </c>
      <c r="G223" s="544">
        <v>1</v>
      </c>
      <c r="H223" s="524">
        <v>1</v>
      </c>
      <c r="I223" s="524">
        <v>1</v>
      </c>
      <c r="J223" s="524">
        <v>1</v>
      </c>
      <c r="K223" s="523">
        <v>2</v>
      </c>
      <c r="L223" s="530" t="s">
        <v>414</v>
      </c>
    </row>
    <row r="224" spans="1:12" ht="20.100000000000001" customHeight="1">
      <c r="A224" s="522">
        <v>10</v>
      </c>
      <c r="B224" s="523" t="s">
        <v>6</v>
      </c>
      <c r="C224" s="530">
        <v>3</v>
      </c>
      <c r="D224" s="527">
        <v>17.667000000000002</v>
      </c>
      <c r="E224" s="523">
        <v>11.25</v>
      </c>
      <c r="F224" s="527">
        <v>0</v>
      </c>
      <c r="G224" s="544">
        <v>1</v>
      </c>
      <c r="H224" s="524">
        <v>1</v>
      </c>
      <c r="I224" s="524">
        <v>1</v>
      </c>
      <c r="J224" s="524">
        <v>1</v>
      </c>
      <c r="K224" s="523">
        <v>2</v>
      </c>
      <c r="L224" s="530" t="s">
        <v>414</v>
      </c>
    </row>
    <row r="225" spans="1:12" ht="20.100000000000001" customHeight="1">
      <c r="A225" s="522">
        <v>10</v>
      </c>
      <c r="B225" s="523" t="s">
        <v>6</v>
      </c>
      <c r="C225" s="530">
        <v>3</v>
      </c>
      <c r="D225" s="527">
        <v>4.1669999999999998</v>
      </c>
      <c r="E225" s="523">
        <v>11.25</v>
      </c>
      <c r="F225" s="527">
        <v>0</v>
      </c>
      <c r="G225" s="544">
        <v>1</v>
      </c>
      <c r="H225" s="524">
        <v>1</v>
      </c>
      <c r="I225" s="524">
        <v>1</v>
      </c>
      <c r="J225" s="524">
        <v>1</v>
      </c>
      <c r="K225" s="523">
        <v>2</v>
      </c>
      <c r="L225" s="530" t="s">
        <v>414</v>
      </c>
    </row>
    <row r="226" spans="1:12" ht="20.100000000000001" customHeight="1">
      <c r="A226" s="522" t="s">
        <v>387</v>
      </c>
      <c r="B226" s="523" t="s">
        <v>387</v>
      </c>
      <c r="C226" s="530" t="s">
        <v>387</v>
      </c>
      <c r="D226" s="523" t="s">
        <v>387</v>
      </c>
      <c r="E226" s="523" t="s">
        <v>387</v>
      </c>
      <c r="F226" s="527" t="s">
        <v>387</v>
      </c>
      <c r="G226" s="544" t="s">
        <v>387</v>
      </c>
      <c r="H226" s="524" t="s">
        <v>387</v>
      </c>
      <c r="I226" s="524" t="s">
        <v>387</v>
      </c>
      <c r="J226" s="524" t="s">
        <v>387</v>
      </c>
      <c r="K226" s="523" t="s">
        <v>387</v>
      </c>
      <c r="L226" s="530" t="s">
        <v>387</v>
      </c>
    </row>
    <row r="227" spans="1:12" ht="20.100000000000001" customHeight="1">
      <c r="A227" s="522">
        <v>11</v>
      </c>
      <c r="B227" s="523" t="s">
        <v>7</v>
      </c>
      <c r="C227" s="530">
        <v>1</v>
      </c>
      <c r="D227" s="523">
        <v>0</v>
      </c>
      <c r="E227" s="523">
        <v>8</v>
      </c>
      <c r="F227" s="527">
        <v>0</v>
      </c>
      <c r="G227" s="544">
        <v>1</v>
      </c>
      <c r="H227" s="524">
        <v>1</v>
      </c>
      <c r="I227" s="524">
        <v>1</v>
      </c>
      <c r="J227" s="524">
        <v>1</v>
      </c>
      <c r="K227" s="523">
        <v>2</v>
      </c>
      <c r="L227" s="530" t="s">
        <v>414</v>
      </c>
    </row>
    <row r="228" spans="1:12" ht="20.100000000000001" customHeight="1">
      <c r="A228" s="522">
        <v>11</v>
      </c>
      <c r="B228" s="523" t="s">
        <v>7</v>
      </c>
      <c r="C228" s="530">
        <v>1</v>
      </c>
      <c r="D228" s="523">
        <v>27</v>
      </c>
      <c r="E228" s="523">
        <v>18</v>
      </c>
      <c r="F228" s="527">
        <v>0</v>
      </c>
      <c r="G228" s="544">
        <v>1</v>
      </c>
      <c r="H228" s="524">
        <v>1</v>
      </c>
      <c r="I228" s="524">
        <v>1</v>
      </c>
      <c r="J228" s="524">
        <v>1</v>
      </c>
      <c r="K228" s="523">
        <v>2</v>
      </c>
      <c r="L228" s="530" t="s">
        <v>414</v>
      </c>
    </row>
    <row r="229" spans="1:12" ht="20.100000000000001" customHeight="1">
      <c r="A229" s="522">
        <v>11</v>
      </c>
      <c r="B229" s="523" t="s">
        <v>7</v>
      </c>
      <c r="C229" s="530">
        <v>1</v>
      </c>
      <c r="D229" s="523">
        <v>4</v>
      </c>
      <c r="E229" s="523">
        <v>18</v>
      </c>
      <c r="F229" s="527">
        <v>0</v>
      </c>
      <c r="G229" s="544">
        <v>1</v>
      </c>
      <c r="H229" s="524">
        <v>1</v>
      </c>
      <c r="I229" s="524">
        <v>1</v>
      </c>
      <c r="J229" s="524">
        <v>1</v>
      </c>
      <c r="K229" s="523">
        <v>2</v>
      </c>
      <c r="L229" s="530" t="s">
        <v>414</v>
      </c>
    </row>
    <row r="230" spans="1:12" ht="20.100000000000001" customHeight="1">
      <c r="A230" s="522">
        <v>11</v>
      </c>
      <c r="B230" s="523" t="s">
        <v>7</v>
      </c>
      <c r="C230" s="530">
        <v>1</v>
      </c>
      <c r="D230" s="523">
        <v>12</v>
      </c>
      <c r="E230" s="523">
        <v>18</v>
      </c>
      <c r="F230" s="527">
        <v>0</v>
      </c>
      <c r="G230" s="544">
        <v>1</v>
      </c>
      <c r="H230" s="524">
        <v>1</v>
      </c>
      <c r="I230" s="524">
        <v>1</v>
      </c>
      <c r="J230" s="524">
        <v>1</v>
      </c>
      <c r="K230" s="523">
        <v>2</v>
      </c>
      <c r="L230" s="530" t="s">
        <v>414</v>
      </c>
    </row>
    <row r="231" spans="1:12" ht="20.100000000000001" customHeight="1">
      <c r="A231" s="522">
        <v>11</v>
      </c>
      <c r="B231" s="523" t="s">
        <v>7</v>
      </c>
      <c r="C231" s="530">
        <v>1</v>
      </c>
      <c r="D231" s="523">
        <v>24</v>
      </c>
      <c r="E231" s="523">
        <v>18</v>
      </c>
      <c r="F231" s="527">
        <v>0</v>
      </c>
      <c r="G231" s="544">
        <v>1</v>
      </c>
      <c r="H231" s="524">
        <v>1</v>
      </c>
      <c r="I231" s="524">
        <v>1</v>
      </c>
      <c r="J231" s="524">
        <v>1</v>
      </c>
      <c r="K231" s="523">
        <v>2</v>
      </c>
      <c r="L231" s="530" t="s">
        <v>414</v>
      </c>
    </row>
    <row r="232" spans="1:12" ht="20.100000000000001" customHeight="1">
      <c r="A232" s="522">
        <v>11</v>
      </c>
      <c r="B232" s="523" t="s">
        <v>7</v>
      </c>
      <c r="C232" s="530" t="s">
        <v>386</v>
      </c>
      <c r="D232" s="523" t="s">
        <v>386</v>
      </c>
      <c r="E232" s="523" t="s">
        <v>386</v>
      </c>
      <c r="F232" s="527" t="s">
        <v>386</v>
      </c>
      <c r="G232" s="544" t="s">
        <v>386</v>
      </c>
      <c r="H232" s="524" t="s">
        <v>386</v>
      </c>
      <c r="I232" s="524" t="s">
        <v>386</v>
      </c>
      <c r="J232" s="524" t="s">
        <v>386</v>
      </c>
      <c r="K232" s="523" t="s">
        <v>386</v>
      </c>
      <c r="L232" s="530" t="s">
        <v>386</v>
      </c>
    </row>
    <row r="233" spans="1:12" ht="20.100000000000001" customHeight="1">
      <c r="A233" s="522">
        <v>11</v>
      </c>
      <c r="B233" s="523" t="s">
        <v>7</v>
      </c>
      <c r="C233" s="530">
        <v>2</v>
      </c>
      <c r="D233" s="523">
        <v>0</v>
      </c>
      <c r="E233" s="523">
        <v>6</v>
      </c>
      <c r="F233" s="527">
        <v>0.2</v>
      </c>
      <c r="G233" s="544">
        <v>0</v>
      </c>
      <c r="H233" s="524">
        <v>1</v>
      </c>
      <c r="I233" s="524">
        <v>0</v>
      </c>
      <c r="J233" s="524">
        <v>0</v>
      </c>
      <c r="K233" s="523">
        <v>2</v>
      </c>
      <c r="L233" s="530" t="s">
        <v>414</v>
      </c>
    </row>
    <row r="234" spans="1:12" ht="20.100000000000001" customHeight="1">
      <c r="A234" s="522">
        <v>11</v>
      </c>
      <c r="B234" s="523" t="s">
        <v>7</v>
      </c>
      <c r="C234" s="530">
        <v>2</v>
      </c>
      <c r="D234" s="523">
        <v>27</v>
      </c>
      <c r="E234" s="523">
        <v>13.5</v>
      </c>
      <c r="F234" s="527">
        <v>0</v>
      </c>
      <c r="G234" s="544">
        <v>0</v>
      </c>
      <c r="H234" s="524">
        <v>1</v>
      </c>
      <c r="I234" s="524">
        <v>0</v>
      </c>
      <c r="J234" s="524">
        <v>0</v>
      </c>
      <c r="K234" s="523">
        <v>2</v>
      </c>
      <c r="L234" s="530" t="s">
        <v>414</v>
      </c>
    </row>
    <row r="235" spans="1:12" ht="20.100000000000001" customHeight="1">
      <c r="A235" s="522">
        <v>11</v>
      </c>
      <c r="B235" s="523" t="s">
        <v>7</v>
      </c>
      <c r="C235" s="530">
        <v>2</v>
      </c>
      <c r="D235" s="523">
        <v>4</v>
      </c>
      <c r="E235" s="523">
        <v>13.5</v>
      </c>
      <c r="F235" s="527">
        <v>0</v>
      </c>
      <c r="G235" s="544">
        <v>0</v>
      </c>
      <c r="H235" s="524">
        <v>1</v>
      </c>
      <c r="I235" s="524">
        <v>0</v>
      </c>
      <c r="J235" s="524">
        <v>0</v>
      </c>
      <c r="K235" s="523">
        <v>2</v>
      </c>
      <c r="L235" s="530" t="s">
        <v>414</v>
      </c>
    </row>
    <row r="236" spans="1:12" ht="20.100000000000001" customHeight="1">
      <c r="A236" s="522">
        <v>11</v>
      </c>
      <c r="B236" s="523" t="s">
        <v>7</v>
      </c>
      <c r="C236" s="530">
        <v>2</v>
      </c>
      <c r="D236" s="523">
        <v>12</v>
      </c>
      <c r="E236" s="523">
        <v>13.5</v>
      </c>
      <c r="F236" s="527">
        <v>0</v>
      </c>
      <c r="G236" s="544">
        <v>0</v>
      </c>
      <c r="H236" s="524">
        <v>1</v>
      </c>
      <c r="I236" s="524">
        <v>0</v>
      </c>
      <c r="J236" s="524">
        <v>0</v>
      </c>
      <c r="K236" s="523">
        <v>2</v>
      </c>
      <c r="L236" s="530" t="s">
        <v>414</v>
      </c>
    </row>
    <row r="237" spans="1:12" ht="20.100000000000001" customHeight="1">
      <c r="A237" s="522">
        <v>11</v>
      </c>
      <c r="B237" s="523" t="s">
        <v>7</v>
      </c>
      <c r="C237" s="530">
        <v>2</v>
      </c>
      <c r="D237" s="523">
        <v>24</v>
      </c>
      <c r="E237" s="523">
        <v>13.5</v>
      </c>
      <c r="F237" s="527">
        <v>0</v>
      </c>
      <c r="G237" s="544">
        <v>0</v>
      </c>
      <c r="H237" s="524">
        <v>1</v>
      </c>
      <c r="I237" s="524">
        <v>0</v>
      </c>
      <c r="J237" s="524">
        <v>0</v>
      </c>
      <c r="K237" s="523">
        <v>2</v>
      </c>
      <c r="L237" s="530" t="s">
        <v>414</v>
      </c>
    </row>
    <row r="238" spans="1:12" ht="20.100000000000001" customHeight="1">
      <c r="A238" s="522">
        <v>11</v>
      </c>
      <c r="B238" s="523" t="s">
        <v>7</v>
      </c>
      <c r="C238" s="530">
        <v>2</v>
      </c>
      <c r="D238" s="523">
        <v>30</v>
      </c>
      <c r="E238" s="523">
        <v>6</v>
      </c>
      <c r="F238" s="527">
        <v>0</v>
      </c>
      <c r="G238" s="544">
        <v>0</v>
      </c>
      <c r="H238" s="524">
        <v>1</v>
      </c>
      <c r="I238" s="524">
        <v>0</v>
      </c>
      <c r="J238" s="524">
        <v>0</v>
      </c>
      <c r="K238" s="523">
        <v>2</v>
      </c>
      <c r="L238" s="530" t="s">
        <v>414</v>
      </c>
    </row>
    <row r="239" spans="1:12" ht="20.100000000000001" customHeight="1">
      <c r="A239" s="522">
        <v>11</v>
      </c>
      <c r="B239" s="523" t="s">
        <v>7</v>
      </c>
      <c r="C239" s="530">
        <v>2</v>
      </c>
      <c r="D239" s="523">
        <v>27</v>
      </c>
      <c r="E239" s="523">
        <v>13.5</v>
      </c>
      <c r="F239" s="527">
        <v>0</v>
      </c>
      <c r="G239" s="544">
        <v>0</v>
      </c>
      <c r="H239" s="524">
        <v>1</v>
      </c>
      <c r="I239" s="524">
        <v>0</v>
      </c>
      <c r="J239" s="524">
        <v>0</v>
      </c>
      <c r="K239" s="523">
        <v>2</v>
      </c>
      <c r="L239" s="530" t="s">
        <v>414</v>
      </c>
    </row>
    <row r="240" spans="1:12" ht="20.100000000000001" customHeight="1">
      <c r="A240" s="522">
        <v>11</v>
      </c>
      <c r="B240" s="523" t="s">
        <v>7</v>
      </c>
      <c r="C240" s="530">
        <v>2</v>
      </c>
      <c r="D240" s="523">
        <v>4</v>
      </c>
      <c r="E240" s="523">
        <v>13.5</v>
      </c>
      <c r="F240" s="527">
        <v>0</v>
      </c>
      <c r="G240" s="544">
        <v>0</v>
      </c>
      <c r="H240" s="524">
        <v>1</v>
      </c>
      <c r="I240" s="524">
        <v>0</v>
      </c>
      <c r="J240" s="524">
        <v>0</v>
      </c>
      <c r="K240" s="523">
        <v>2</v>
      </c>
      <c r="L240" s="530" t="s">
        <v>414</v>
      </c>
    </row>
    <row r="241" spans="1:12" ht="20.100000000000001" customHeight="1">
      <c r="A241" s="522">
        <v>11</v>
      </c>
      <c r="B241" s="523" t="s">
        <v>7</v>
      </c>
      <c r="C241" s="530">
        <v>2</v>
      </c>
      <c r="D241" s="523">
        <v>12</v>
      </c>
      <c r="E241" s="523">
        <v>13.5</v>
      </c>
      <c r="F241" s="527">
        <v>0</v>
      </c>
      <c r="G241" s="544">
        <v>0</v>
      </c>
      <c r="H241" s="524">
        <v>1</v>
      </c>
      <c r="I241" s="524">
        <v>0</v>
      </c>
      <c r="J241" s="524">
        <v>0</v>
      </c>
      <c r="K241" s="523">
        <v>2</v>
      </c>
      <c r="L241" s="530" t="s">
        <v>414</v>
      </c>
    </row>
    <row r="242" spans="1:12" ht="20.100000000000001" customHeight="1">
      <c r="A242" s="522">
        <v>11</v>
      </c>
      <c r="B242" s="523" t="s">
        <v>7</v>
      </c>
      <c r="C242" s="530">
        <v>2</v>
      </c>
      <c r="D242" s="523">
        <v>24</v>
      </c>
      <c r="E242" s="523">
        <v>13.5</v>
      </c>
      <c r="F242" s="527">
        <v>0</v>
      </c>
      <c r="G242" s="544">
        <v>0</v>
      </c>
      <c r="H242" s="524">
        <v>1</v>
      </c>
      <c r="I242" s="524">
        <v>0</v>
      </c>
      <c r="J242" s="524">
        <v>0</v>
      </c>
      <c r="K242" s="523">
        <v>2</v>
      </c>
      <c r="L242" s="530" t="s">
        <v>414</v>
      </c>
    </row>
    <row r="243" spans="1:12" ht="20.100000000000001" customHeight="1">
      <c r="A243" s="522">
        <v>11</v>
      </c>
      <c r="B243" s="523" t="s">
        <v>7</v>
      </c>
      <c r="C243" s="530" t="s">
        <v>386</v>
      </c>
      <c r="D243" s="523" t="s">
        <v>386</v>
      </c>
      <c r="E243" s="523" t="s">
        <v>386</v>
      </c>
      <c r="F243" s="527" t="s">
        <v>386</v>
      </c>
      <c r="G243" s="544" t="s">
        <v>386</v>
      </c>
      <c r="H243" s="524" t="s">
        <v>386</v>
      </c>
      <c r="I243" s="524" t="s">
        <v>386</v>
      </c>
      <c r="J243" s="524" t="s">
        <v>386</v>
      </c>
      <c r="K243" s="523" t="s">
        <v>386</v>
      </c>
      <c r="L243" s="530" t="s">
        <v>386</v>
      </c>
    </row>
    <row r="244" spans="1:12" ht="20.100000000000001" customHeight="1">
      <c r="A244" s="522">
        <v>11</v>
      </c>
      <c r="B244" s="523" t="s">
        <v>7</v>
      </c>
      <c r="C244" s="530">
        <v>3</v>
      </c>
      <c r="D244" s="523">
        <v>0</v>
      </c>
      <c r="E244" s="523">
        <v>6</v>
      </c>
      <c r="F244" s="527">
        <v>0.2</v>
      </c>
      <c r="G244" s="544">
        <v>1</v>
      </c>
      <c r="H244" s="524">
        <v>1</v>
      </c>
      <c r="I244" s="524">
        <v>1</v>
      </c>
      <c r="J244" s="524">
        <v>1</v>
      </c>
      <c r="K244" s="523">
        <v>2</v>
      </c>
      <c r="L244" s="530" t="s">
        <v>414</v>
      </c>
    </row>
    <row r="245" spans="1:12" ht="20.100000000000001" customHeight="1">
      <c r="A245" s="522">
        <v>11</v>
      </c>
      <c r="B245" s="523" t="s">
        <v>7</v>
      </c>
      <c r="C245" s="530">
        <v>3</v>
      </c>
      <c r="D245" s="523">
        <v>27</v>
      </c>
      <c r="E245" s="523">
        <v>13.5</v>
      </c>
      <c r="F245" s="527">
        <v>0</v>
      </c>
      <c r="G245" s="544">
        <v>1</v>
      </c>
      <c r="H245" s="524">
        <v>1</v>
      </c>
      <c r="I245" s="524">
        <v>1</v>
      </c>
      <c r="J245" s="524">
        <v>1</v>
      </c>
      <c r="K245" s="523">
        <v>2</v>
      </c>
      <c r="L245" s="530" t="s">
        <v>414</v>
      </c>
    </row>
    <row r="246" spans="1:12" ht="20.100000000000001" customHeight="1">
      <c r="A246" s="522">
        <v>11</v>
      </c>
      <c r="B246" s="523" t="s">
        <v>7</v>
      </c>
      <c r="C246" s="530">
        <v>3</v>
      </c>
      <c r="D246" s="523">
        <v>4</v>
      </c>
      <c r="E246" s="523">
        <v>13.5</v>
      </c>
      <c r="F246" s="527">
        <v>0</v>
      </c>
      <c r="G246" s="544">
        <v>1</v>
      </c>
      <c r="H246" s="524">
        <v>1</v>
      </c>
      <c r="I246" s="524">
        <v>1</v>
      </c>
      <c r="J246" s="524">
        <v>1</v>
      </c>
      <c r="K246" s="523">
        <v>2</v>
      </c>
      <c r="L246" s="530" t="s">
        <v>414</v>
      </c>
    </row>
    <row r="247" spans="1:12" ht="20.100000000000001" customHeight="1">
      <c r="A247" s="522">
        <v>11</v>
      </c>
      <c r="B247" s="523" t="s">
        <v>7</v>
      </c>
      <c r="C247" s="530">
        <v>3</v>
      </c>
      <c r="D247" s="523">
        <v>12</v>
      </c>
      <c r="E247" s="523">
        <v>13.5</v>
      </c>
      <c r="F247" s="527">
        <v>0</v>
      </c>
      <c r="G247" s="544">
        <v>1</v>
      </c>
      <c r="H247" s="524">
        <v>1</v>
      </c>
      <c r="I247" s="524">
        <v>1</v>
      </c>
      <c r="J247" s="524">
        <v>1</v>
      </c>
      <c r="K247" s="523">
        <v>2</v>
      </c>
      <c r="L247" s="530" t="s">
        <v>414</v>
      </c>
    </row>
    <row r="248" spans="1:12" ht="20.100000000000001" customHeight="1">
      <c r="A248" s="522">
        <v>11</v>
      </c>
      <c r="B248" s="523" t="s">
        <v>7</v>
      </c>
      <c r="C248" s="530">
        <v>3</v>
      </c>
      <c r="D248" s="523">
        <v>24</v>
      </c>
      <c r="E248" s="523">
        <v>13.5</v>
      </c>
      <c r="F248" s="527">
        <v>0</v>
      </c>
      <c r="G248" s="544">
        <v>1</v>
      </c>
      <c r="H248" s="524">
        <v>1</v>
      </c>
      <c r="I248" s="524">
        <v>1</v>
      </c>
      <c r="J248" s="524">
        <v>1</v>
      </c>
      <c r="K248" s="523">
        <v>2</v>
      </c>
      <c r="L248" s="530" t="s">
        <v>414</v>
      </c>
    </row>
    <row r="249" spans="1:12" ht="20.100000000000001" customHeight="1">
      <c r="A249" s="522" t="s">
        <v>387</v>
      </c>
      <c r="B249" s="523" t="s">
        <v>387</v>
      </c>
      <c r="C249" s="530" t="s">
        <v>387</v>
      </c>
      <c r="D249" s="523" t="s">
        <v>387</v>
      </c>
      <c r="E249" s="523" t="s">
        <v>387</v>
      </c>
      <c r="F249" s="527" t="s">
        <v>387</v>
      </c>
      <c r="G249" s="544" t="s">
        <v>387</v>
      </c>
      <c r="H249" s="524" t="s">
        <v>387</v>
      </c>
      <c r="I249" s="524" t="s">
        <v>387</v>
      </c>
      <c r="J249" s="524" t="s">
        <v>387</v>
      </c>
      <c r="K249" s="523" t="s">
        <v>387</v>
      </c>
      <c r="L249" s="530" t="s">
        <v>387</v>
      </c>
    </row>
    <row r="250" spans="1:12" ht="20.100000000000001" customHeight="1">
      <c r="A250" s="522">
        <v>12</v>
      </c>
      <c r="B250" s="523" t="s">
        <v>389</v>
      </c>
      <c r="C250" s="530">
        <v>1</v>
      </c>
      <c r="D250" s="523">
        <v>0</v>
      </c>
      <c r="E250" s="523">
        <v>27.5</v>
      </c>
      <c r="F250" s="527">
        <v>0</v>
      </c>
      <c r="G250" s="544">
        <v>1</v>
      </c>
      <c r="H250" s="524">
        <v>1</v>
      </c>
      <c r="I250" s="524">
        <v>1</v>
      </c>
      <c r="J250" s="524">
        <v>1</v>
      </c>
      <c r="K250" s="523">
        <v>3</v>
      </c>
      <c r="L250" s="530" t="s">
        <v>396</v>
      </c>
    </row>
    <row r="251" spans="1:12" ht="20.100000000000001" customHeight="1">
      <c r="A251" s="522">
        <v>12</v>
      </c>
      <c r="B251" s="523" t="s">
        <v>389</v>
      </c>
      <c r="C251" s="530">
        <v>1</v>
      </c>
      <c r="D251" s="523">
        <v>4.5</v>
      </c>
      <c r="E251" s="523">
        <v>27.5</v>
      </c>
      <c r="F251" s="527">
        <v>0</v>
      </c>
      <c r="G251" s="544">
        <v>1</v>
      </c>
      <c r="H251" s="524">
        <v>1</v>
      </c>
      <c r="I251" s="524">
        <v>1</v>
      </c>
      <c r="J251" s="524">
        <v>1</v>
      </c>
      <c r="K251" s="523">
        <v>3</v>
      </c>
      <c r="L251" s="530" t="s">
        <v>396</v>
      </c>
    </row>
    <row r="252" spans="1:12" ht="20.100000000000001" customHeight="1">
      <c r="A252" s="522">
        <v>12</v>
      </c>
      <c r="B252" s="523" t="s">
        <v>389</v>
      </c>
      <c r="C252" s="530">
        <v>1</v>
      </c>
      <c r="D252" s="523">
        <v>10.5</v>
      </c>
      <c r="E252" s="523">
        <v>15</v>
      </c>
      <c r="F252" s="527">
        <v>0</v>
      </c>
      <c r="G252" s="544">
        <v>1</v>
      </c>
      <c r="H252" s="524">
        <v>1</v>
      </c>
      <c r="I252" s="524">
        <v>1</v>
      </c>
      <c r="J252" s="524">
        <v>1</v>
      </c>
      <c r="K252" s="523">
        <v>3</v>
      </c>
      <c r="L252" s="530" t="s">
        <v>396</v>
      </c>
    </row>
    <row r="253" spans="1:12" ht="20.100000000000001" customHeight="1">
      <c r="A253" s="522">
        <v>12</v>
      </c>
      <c r="B253" s="523" t="s">
        <v>389</v>
      </c>
      <c r="C253" s="530">
        <v>1</v>
      </c>
      <c r="D253" s="523">
        <v>100</v>
      </c>
      <c r="E253" s="523">
        <v>22</v>
      </c>
      <c r="F253" s="527">
        <v>0</v>
      </c>
      <c r="G253" s="544">
        <v>1</v>
      </c>
      <c r="H253" s="524">
        <v>1</v>
      </c>
      <c r="I253" s="524">
        <v>1</v>
      </c>
      <c r="J253" s="524">
        <v>1</v>
      </c>
      <c r="K253" s="523">
        <v>3</v>
      </c>
      <c r="L253" s="530" t="s">
        <v>396</v>
      </c>
    </row>
    <row r="254" spans="1:12" ht="20.100000000000001" customHeight="1">
      <c r="A254" s="522">
        <v>12</v>
      </c>
      <c r="B254" s="523" t="s">
        <v>389</v>
      </c>
      <c r="C254" s="530">
        <v>1</v>
      </c>
      <c r="D254" s="523">
        <v>4</v>
      </c>
      <c r="E254" s="523">
        <v>22</v>
      </c>
      <c r="F254" s="527">
        <v>0</v>
      </c>
      <c r="G254" s="544">
        <v>1</v>
      </c>
      <c r="H254" s="524">
        <v>1</v>
      </c>
      <c r="I254" s="524">
        <v>1</v>
      </c>
      <c r="J254" s="524">
        <v>1</v>
      </c>
      <c r="K254" s="523">
        <v>3</v>
      </c>
      <c r="L254" s="530" t="s">
        <v>396</v>
      </c>
    </row>
    <row r="255" spans="1:12" ht="20.100000000000001" customHeight="1">
      <c r="A255" s="522">
        <v>12</v>
      </c>
      <c r="B255" s="523" t="s">
        <v>389</v>
      </c>
      <c r="C255" s="530">
        <v>1</v>
      </c>
      <c r="D255" s="523">
        <v>9</v>
      </c>
      <c r="E255" s="523">
        <v>22</v>
      </c>
      <c r="F255" s="527">
        <v>0</v>
      </c>
      <c r="G255" s="544">
        <v>1</v>
      </c>
      <c r="H255" s="524">
        <v>1</v>
      </c>
      <c r="I255" s="524">
        <v>1</v>
      </c>
      <c r="J255" s="524">
        <v>1</v>
      </c>
      <c r="K255" s="523">
        <v>3</v>
      </c>
      <c r="L255" s="530" t="s">
        <v>396</v>
      </c>
    </row>
    <row r="256" spans="1:12" ht="20.100000000000001" customHeight="1">
      <c r="A256" s="522">
        <v>12</v>
      </c>
      <c r="B256" s="523" t="s">
        <v>389</v>
      </c>
      <c r="C256" s="530">
        <v>1</v>
      </c>
      <c r="D256" s="523">
        <v>4</v>
      </c>
      <c r="E256" s="523">
        <v>22</v>
      </c>
      <c r="F256" s="527">
        <v>0</v>
      </c>
      <c r="G256" s="544">
        <v>1</v>
      </c>
      <c r="H256" s="524">
        <v>1</v>
      </c>
      <c r="I256" s="524">
        <v>1</v>
      </c>
      <c r="J256" s="524">
        <v>1</v>
      </c>
      <c r="K256" s="523">
        <v>3</v>
      </c>
      <c r="L256" s="530" t="s">
        <v>396</v>
      </c>
    </row>
    <row r="257" spans="1:12" ht="20.100000000000001" customHeight="1">
      <c r="A257" s="522" t="s">
        <v>387</v>
      </c>
      <c r="B257" s="523" t="s">
        <v>387</v>
      </c>
      <c r="C257" s="530" t="s">
        <v>387</v>
      </c>
      <c r="D257" s="523" t="s">
        <v>387</v>
      </c>
      <c r="E257" s="523" t="s">
        <v>387</v>
      </c>
      <c r="F257" s="527" t="s">
        <v>387</v>
      </c>
      <c r="G257" s="544" t="s">
        <v>387</v>
      </c>
      <c r="H257" s="524" t="s">
        <v>387</v>
      </c>
      <c r="I257" s="524" t="s">
        <v>387</v>
      </c>
      <c r="J257" s="524" t="s">
        <v>387</v>
      </c>
      <c r="K257" s="523" t="s">
        <v>387</v>
      </c>
      <c r="L257" s="530" t="s">
        <v>387</v>
      </c>
    </row>
    <row r="258" spans="1:12" ht="20.100000000000001" customHeight="1">
      <c r="A258" s="522">
        <v>13</v>
      </c>
      <c r="B258" s="523" t="s">
        <v>390</v>
      </c>
      <c r="C258" s="530">
        <v>1</v>
      </c>
      <c r="D258" s="523">
        <v>0</v>
      </c>
      <c r="E258" s="523">
        <v>14.5</v>
      </c>
      <c r="F258" s="527">
        <v>0</v>
      </c>
      <c r="G258" s="544">
        <v>1</v>
      </c>
      <c r="H258" s="524">
        <v>1</v>
      </c>
      <c r="I258" s="524">
        <v>1</v>
      </c>
      <c r="J258" s="524">
        <v>1</v>
      </c>
      <c r="K258" s="523">
        <v>3</v>
      </c>
      <c r="L258" s="530" t="s">
        <v>396</v>
      </c>
    </row>
    <row r="259" spans="1:12" ht="20.100000000000001" customHeight="1">
      <c r="A259" s="522">
        <v>13</v>
      </c>
      <c r="B259" s="523" t="s">
        <v>390</v>
      </c>
      <c r="C259" s="530">
        <v>1</v>
      </c>
      <c r="D259" s="523">
        <v>4.5</v>
      </c>
      <c r="E259" s="523">
        <v>14.5</v>
      </c>
      <c r="F259" s="527">
        <v>0</v>
      </c>
      <c r="G259" s="544">
        <v>1</v>
      </c>
      <c r="H259" s="524">
        <v>1</v>
      </c>
      <c r="I259" s="524">
        <v>1</v>
      </c>
      <c r="J259" s="524">
        <v>1</v>
      </c>
      <c r="K259" s="523">
        <v>3</v>
      </c>
      <c r="L259" s="530" t="s">
        <v>396</v>
      </c>
    </row>
    <row r="260" spans="1:12" ht="20.100000000000001" customHeight="1">
      <c r="A260" s="522">
        <v>13</v>
      </c>
      <c r="B260" s="523" t="s">
        <v>390</v>
      </c>
      <c r="C260" s="530">
        <v>1</v>
      </c>
      <c r="D260" s="523">
        <v>11</v>
      </c>
      <c r="E260" s="523">
        <v>33</v>
      </c>
      <c r="F260" s="527">
        <v>0</v>
      </c>
      <c r="G260" s="544">
        <v>1</v>
      </c>
      <c r="H260" s="524">
        <v>1</v>
      </c>
      <c r="I260" s="524">
        <v>1</v>
      </c>
      <c r="J260" s="524">
        <v>1</v>
      </c>
      <c r="K260" s="523">
        <v>3</v>
      </c>
      <c r="L260" s="530" t="s">
        <v>396</v>
      </c>
    </row>
    <row r="261" spans="1:12" ht="20.100000000000001" customHeight="1">
      <c r="A261" s="522">
        <v>13</v>
      </c>
      <c r="B261" s="523" t="s">
        <v>390</v>
      </c>
      <c r="C261" s="530">
        <v>1</v>
      </c>
      <c r="D261" s="523">
        <v>4.5</v>
      </c>
      <c r="E261" s="523">
        <v>33</v>
      </c>
      <c r="F261" s="527">
        <v>0</v>
      </c>
      <c r="G261" s="544">
        <v>1</v>
      </c>
      <c r="H261" s="524">
        <v>1</v>
      </c>
      <c r="I261" s="524">
        <v>1</v>
      </c>
      <c r="J261" s="524">
        <v>1</v>
      </c>
      <c r="K261" s="523">
        <v>3</v>
      </c>
      <c r="L261" s="530" t="s">
        <v>396</v>
      </c>
    </row>
    <row r="262" spans="1:12" ht="20.100000000000001" customHeight="1">
      <c r="A262" s="522" t="s">
        <v>387</v>
      </c>
      <c r="B262" s="523" t="s">
        <v>387</v>
      </c>
      <c r="C262" s="530" t="s">
        <v>387</v>
      </c>
      <c r="D262" s="523" t="s">
        <v>387</v>
      </c>
      <c r="E262" s="523" t="s">
        <v>387</v>
      </c>
      <c r="F262" s="527" t="s">
        <v>387</v>
      </c>
      <c r="G262" s="544" t="s">
        <v>387</v>
      </c>
      <c r="H262" s="524" t="s">
        <v>387</v>
      </c>
      <c r="I262" s="524" t="s">
        <v>387</v>
      </c>
      <c r="J262" s="524" t="s">
        <v>387</v>
      </c>
      <c r="K262" s="523" t="s">
        <v>387</v>
      </c>
      <c r="L262" s="530" t="s">
        <v>387</v>
      </c>
    </row>
    <row r="263" spans="1:12" ht="20.100000000000001" customHeight="1">
      <c r="A263" s="522">
        <v>14</v>
      </c>
      <c r="B263" s="523" t="s">
        <v>391</v>
      </c>
      <c r="C263" s="530">
        <v>1</v>
      </c>
      <c r="D263" s="523">
        <v>0</v>
      </c>
      <c r="E263" s="523">
        <v>19.425000000000001</v>
      </c>
      <c r="F263" s="527">
        <v>0</v>
      </c>
      <c r="G263" s="544">
        <v>1</v>
      </c>
      <c r="H263" s="524">
        <v>1</v>
      </c>
      <c r="I263" s="524">
        <v>1</v>
      </c>
      <c r="J263" s="524">
        <v>1</v>
      </c>
      <c r="K263" s="523">
        <v>3</v>
      </c>
      <c r="L263" s="530" t="s">
        <v>396</v>
      </c>
    </row>
    <row r="264" spans="1:12" ht="20.100000000000001" customHeight="1">
      <c r="A264" s="522">
        <v>14</v>
      </c>
      <c r="B264" s="523" t="s">
        <v>391</v>
      </c>
      <c r="C264" s="530">
        <v>1</v>
      </c>
      <c r="D264" s="523">
        <v>8.5</v>
      </c>
      <c r="E264" s="523">
        <v>19.95</v>
      </c>
      <c r="F264" s="527">
        <v>0</v>
      </c>
      <c r="G264" s="544">
        <v>1</v>
      </c>
      <c r="H264" s="524">
        <v>1</v>
      </c>
      <c r="I264" s="524">
        <v>1</v>
      </c>
      <c r="J264" s="524">
        <v>1</v>
      </c>
      <c r="K264" s="523">
        <v>3</v>
      </c>
      <c r="L264" s="530" t="s">
        <v>396</v>
      </c>
    </row>
    <row r="265" spans="1:12" ht="20.100000000000001" customHeight="1">
      <c r="A265" s="522">
        <v>14</v>
      </c>
      <c r="B265" s="523" t="s">
        <v>391</v>
      </c>
      <c r="C265" s="530">
        <v>1</v>
      </c>
      <c r="D265" s="523">
        <v>5</v>
      </c>
      <c r="E265" s="523">
        <v>19.95</v>
      </c>
      <c r="F265" s="527">
        <v>0</v>
      </c>
      <c r="G265" s="544">
        <v>1</v>
      </c>
      <c r="H265" s="524">
        <v>1</v>
      </c>
      <c r="I265" s="524">
        <v>1</v>
      </c>
      <c r="J265" s="524">
        <v>1</v>
      </c>
      <c r="K265" s="523">
        <v>3</v>
      </c>
      <c r="L265" s="530" t="s">
        <v>396</v>
      </c>
    </row>
    <row r="266" spans="1:12" ht="20.100000000000001" customHeight="1">
      <c r="A266" s="522">
        <v>14</v>
      </c>
      <c r="B266" s="523" t="s">
        <v>391</v>
      </c>
      <c r="C266" s="530">
        <v>1</v>
      </c>
      <c r="D266" s="523">
        <v>8</v>
      </c>
      <c r="E266" s="523">
        <v>21</v>
      </c>
      <c r="F266" s="527">
        <v>0</v>
      </c>
      <c r="G266" s="544">
        <v>1</v>
      </c>
      <c r="H266" s="524">
        <v>1</v>
      </c>
      <c r="I266" s="524">
        <v>1</v>
      </c>
      <c r="J266" s="524">
        <v>1</v>
      </c>
      <c r="K266" s="523">
        <v>3</v>
      </c>
      <c r="L266" s="530" t="s">
        <v>396</v>
      </c>
    </row>
    <row r="267" spans="1:12" ht="20.100000000000001" customHeight="1">
      <c r="A267" s="522">
        <v>14</v>
      </c>
      <c r="B267" s="523" t="s">
        <v>391</v>
      </c>
      <c r="C267" s="530">
        <v>1</v>
      </c>
      <c r="D267" s="523">
        <v>5</v>
      </c>
      <c r="E267" s="523">
        <v>21</v>
      </c>
      <c r="F267" s="527">
        <v>0</v>
      </c>
      <c r="G267" s="544">
        <v>1</v>
      </c>
      <c r="H267" s="524">
        <v>1</v>
      </c>
      <c r="I267" s="524">
        <v>1</v>
      </c>
      <c r="J267" s="524">
        <v>1</v>
      </c>
      <c r="K267" s="523">
        <v>3</v>
      </c>
      <c r="L267" s="530" t="s">
        <v>396</v>
      </c>
    </row>
    <row r="268" spans="1:12" ht="20.100000000000001" customHeight="1">
      <c r="A268" s="522">
        <v>14</v>
      </c>
      <c r="B268" s="523" t="s">
        <v>391</v>
      </c>
      <c r="C268" s="530">
        <v>1</v>
      </c>
      <c r="D268" s="523">
        <v>15</v>
      </c>
      <c r="E268" s="523">
        <v>16.275000000000002</v>
      </c>
      <c r="F268" s="527">
        <v>0</v>
      </c>
      <c r="G268" s="544">
        <v>1</v>
      </c>
      <c r="H268" s="524">
        <v>1</v>
      </c>
      <c r="I268" s="524">
        <v>1</v>
      </c>
      <c r="J268" s="524">
        <v>1</v>
      </c>
      <c r="K268" s="523">
        <v>3</v>
      </c>
      <c r="L268" s="530" t="s">
        <v>396</v>
      </c>
    </row>
    <row r="269" spans="1:12" ht="20.100000000000001" customHeight="1">
      <c r="A269" s="522">
        <v>14</v>
      </c>
      <c r="B269" s="523" t="s">
        <v>391</v>
      </c>
      <c r="C269" s="530">
        <v>1</v>
      </c>
      <c r="D269" s="523">
        <v>4.5</v>
      </c>
      <c r="E269" s="523">
        <v>16.275000000000002</v>
      </c>
      <c r="F269" s="527">
        <v>0</v>
      </c>
      <c r="G269" s="544">
        <v>1</v>
      </c>
      <c r="H269" s="524">
        <v>1</v>
      </c>
      <c r="I269" s="524">
        <v>1</v>
      </c>
      <c r="J269" s="524">
        <v>1</v>
      </c>
      <c r="K269" s="523">
        <v>3</v>
      </c>
      <c r="L269" s="530" t="s">
        <v>396</v>
      </c>
    </row>
    <row r="270" spans="1:12" ht="20.100000000000001" customHeight="1">
      <c r="A270" s="522">
        <v>14</v>
      </c>
      <c r="B270" s="523" t="s">
        <v>391</v>
      </c>
      <c r="C270" s="530">
        <v>1</v>
      </c>
      <c r="D270" s="523">
        <v>8</v>
      </c>
      <c r="E270" s="523">
        <v>13.125</v>
      </c>
      <c r="F270" s="527">
        <v>0</v>
      </c>
      <c r="G270" s="544">
        <v>1</v>
      </c>
      <c r="H270" s="524">
        <v>1</v>
      </c>
      <c r="I270" s="524">
        <v>1</v>
      </c>
      <c r="J270" s="524">
        <v>1</v>
      </c>
      <c r="K270" s="523">
        <v>3</v>
      </c>
      <c r="L270" s="530" t="s">
        <v>396</v>
      </c>
    </row>
    <row r="271" spans="1:12" ht="20.100000000000001" customHeight="1">
      <c r="A271" s="522">
        <v>14</v>
      </c>
      <c r="B271" s="523" t="s">
        <v>391</v>
      </c>
      <c r="C271" s="530" t="s">
        <v>386</v>
      </c>
      <c r="D271" s="523" t="s">
        <v>386</v>
      </c>
      <c r="E271" s="523" t="s">
        <v>386</v>
      </c>
      <c r="F271" s="527" t="s">
        <v>386</v>
      </c>
      <c r="G271" s="544" t="s">
        <v>386</v>
      </c>
      <c r="H271" s="524" t="s">
        <v>386</v>
      </c>
      <c r="I271" s="524" t="s">
        <v>386</v>
      </c>
      <c r="J271" s="524" t="s">
        <v>386</v>
      </c>
      <c r="K271" s="523" t="s">
        <v>386</v>
      </c>
      <c r="L271" s="530" t="s">
        <v>386</v>
      </c>
    </row>
    <row r="272" spans="1:12" ht="20.100000000000001" customHeight="1">
      <c r="A272" s="522">
        <v>14</v>
      </c>
      <c r="B272" s="523" t="s">
        <v>391</v>
      </c>
      <c r="C272" s="530">
        <v>2</v>
      </c>
      <c r="D272" s="523">
        <v>0</v>
      </c>
      <c r="E272" s="523">
        <v>16.8</v>
      </c>
      <c r="F272" s="527">
        <v>0</v>
      </c>
      <c r="G272" s="544">
        <v>1</v>
      </c>
      <c r="H272" s="524">
        <v>1</v>
      </c>
      <c r="I272" s="524">
        <v>1</v>
      </c>
      <c r="J272" s="524">
        <v>1</v>
      </c>
      <c r="K272" s="523">
        <v>3</v>
      </c>
      <c r="L272" s="530" t="s">
        <v>396</v>
      </c>
    </row>
    <row r="273" spans="1:12" ht="20.100000000000001" customHeight="1">
      <c r="A273" s="522">
        <v>14</v>
      </c>
      <c r="B273" s="523" t="s">
        <v>391</v>
      </c>
      <c r="C273" s="530">
        <v>2</v>
      </c>
      <c r="D273" s="523">
        <v>4</v>
      </c>
      <c r="E273" s="523">
        <v>16.8</v>
      </c>
      <c r="F273" s="527">
        <v>0</v>
      </c>
      <c r="G273" s="544">
        <v>1</v>
      </c>
      <c r="H273" s="524">
        <v>1</v>
      </c>
      <c r="I273" s="524">
        <v>1</v>
      </c>
      <c r="J273" s="524">
        <v>1</v>
      </c>
      <c r="K273" s="523">
        <v>3</v>
      </c>
      <c r="L273" s="530" t="s">
        <v>396</v>
      </c>
    </row>
    <row r="274" spans="1:12" ht="20.100000000000001" customHeight="1">
      <c r="A274" s="522">
        <v>14</v>
      </c>
      <c r="B274" s="523" t="s">
        <v>391</v>
      </c>
      <c r="C274" s="530">
        <v>2</v>
      </c>
      <c r="D274" s="523">
        <v>8</v>
      </c>
      <c r="E274" s="523">
        <v>23.1</v>
      </c>
      <c r="F274" s="527">
        <v>0</v>
      </c>
      <c r="G274" s="544">
        <v>1</v>
      </c>
      <c r="H274" s="524">
        <v>1</v>
      </c>
      <c r="I274" s="524">
        <v>1</v>
      </c>
      <c r="J274" s="524">
        <v>1</v>
      </c>
      <c r="K274" s="523">
        <v>3</v>
      </c>
      <c r="L274" s="530" t="s">
        <v>396</v>
      </c>
    </row>
    <row r="275" spans="1:12" ht="20.100000000000001" customHeight="1">
      <c r="A275" s="522">
        <v>14</v>
      </c>
      <c r="B275" s="523" t="s">
        <v>391</v>
      </c>
      <c r="C275" s="530">
        <v>2</v>
      </c>
      <c r="D275" s="523">
        <v>4</v>
      </c>
      <c r="E275" s="523">
        <v>23.1</v>
      </c>
      <c r="F275" s="527">
        <v>0</v>
      </c>
      <c r="G275" s="544">
        <v>1</v>
      </c>
      <c r="H275" s="524">
        <v>1</v>
      </c>
      <c r="I275" s="524">
        <v>1</v>
      </c>
      <c r="J275" s="524">
        <v>1</v>
      </c>
      <c r="K275" s="523">
        <v>3</v>
      </c>
      <c r="L275" s="530" t="s">
        <v>396</v>
      </c>
    </row>
    <row r="276" spans="1:12" ht="20.100000000000001" customHeight="1">
      <c r="A276" s="522">
        <v>14</v>
      </c>
      <c r="B276" s="523" t="s">
        <v>391</v>
      </c>
      <c r="C276" s="530">
        <v>2</v>
      </c>
      <c r="D276" s="523">
        <v>4</v>
      </c>
      <c r="E276" s="523">
        <v>23.1</v>
      </c>
      <c r="F276" s="527">
        <v>0</v>
      </c>
      <c r="G276" s="544">
        <v>1</v>
      </c>
      <c r="H276" s="524">
        <v>1</v>
      </c>
      <c r="I276" s="524">
        <v>1</v>
      </c>
      <c r="J276" s="524">
        <v>1</v>
      </c>
      <c r="K276" s="523">
        <v>3</v>
      </c>
      <c r="L276" s="530" t="s">
        <v>396</v>
      </c>
    </row>
    <row r="277" spans="1:12" ht="20.100000000000001" customHeight="1">
      <c r="A277" s="522">
        <v>14</v>
      </c>
      <c r="B277" s="523" t="s">
        <v>391</v>
      </c>
      <c r="C277" s="530">
        <v>2</v>
      </c>
      <c r="D277" s="523">
        <v>20</v>
      </c>
      <c r="E277" s="523">
        <v>10.5</v>
      </c>
      <c r="F277" s="527">
        <v>0</v>
      </c>
      <c r="G277" s="544">
        <v>1</v>
      </c>
      <c r="H277" s="524">
        <v>1</v>
      </c>
      <c r="I277" s="524">
        <v>1</v>
      </c>
      <c r="J277" s="524">
        <v>1</v>
      </c>
      <c r="K277" s="523">
        <v>3</v>
      </c>
      <c r="L277" s="530" t="s">
        <v>396</v>
      </c>
    </row>
    <row r="278" spans="1:12" ht="20.100000000000001" customHeight="1">
      <c r="A278" s="522">
        <v>14</v>
      </c>
      <c r="B278" s="523" t="s">
        <v>391</v>
      </c>
      <c r="C278" s="530">
        <v>2</v>
      </c>
      <c r="D278" s="523">
        <v>10</v>
      </c>
      <c r="E278" s="523">
        <v>10.5</v>
      </c>
      <c r="F278" s="527">
        <v>0</v>
      </c>
      <c r="G278" s="544">
        <v>1</v>
      </c>
      <c r="H278" s="524">
        <v>1</v>
      </c>
      <c r="I278" s="524">
        <v>1</v>
      </c>
      <c r="J278" s="524">
        <v>1</v>
      </c>
      <c r="K278" s="523">
        <v>3</v>
      </c>
      <c r="L278" s="530" t="s">
        <v>396</v>
      </c>
    </row>
    <row r="279" spans="1:12" ht="20.100000000000001" customHeight="1">
      <c r="A279" s="522">
        <v>14</v>
      </c>
      <c r="B279" s="523" t="s">
        <v>391</v>
      </c>
      <c r="C279" s="530">
        <v>2</v>
      </c>
      <c r="D279" s="523">
        <v>10</v>
      </c>
      <c r="E279" s="523">
        <v>7.3500000000000005</v>
      </c>
      <c r="F279" s="527">
        <v>0</v>
      </c>
      <c r="G279" s="544">
        <v>1</v>
      </c>
      <c r="H279" s="524">
        <v>1</v>
      </c>
      <c r="I279" s="524">
        <v>1</v>
      </c>
      <c r="J279" s="524">
        <v>1</v>
      </c>
      <c r="K279" s="523">
        <v>3</v>
      </c>
      <c r="L279" s="530" t="s">
        <v>396</v>
      </c>
    </row>
    <row r="280" spans="1:12" ht="20.100000000000001" customHeight="1">
      <c r="A280" s="522" t="s">
        <v>387</v>
      </c>
      <c r="B280" s="523" t="s">
        <v>387</v>
      </c>
      <c r="C280" s="530" t="s">
        <v>387</v>
      </c>
      <c r="D280" s="523" t="s">
        <v>387</v>
      </c>
      <c r="E280" s="523" t="s">
        <v>387</v>
      </c>
      <c r="F280" s="527" t="s">
        <v>387</v>
      </c>
      <c r="G280" s="544" t="s">
        <v>387</v>
      </c>
      <c r="H280" s="524" t="s">
        <v>387</v>
      </c>
      <c r="I280" s="524" t="s">
        <v>387</v>
      </c>
      <c r="J280" s="524" t="s">
        <v>387</v>
      </c>
      <c r="K280" s="523" t="s">
        <v>387</v>
      </c>
      <c r="L280" s="530" t="s">
        <v>387</v>
      </c>
    </row>
    <row r="281" spans="1:12" ht="20.100000000000001" customHeight="1">
      <c r="A281" s="522">
        <v>15</v>
      </c>
      <c r="B281" s="523" t="s">
        <v>392</v>
      </c>
      <c r="C281" s="530">
        <v>1</v>
      </c>
      <c r="D281" s="523">
        <v>0</v>
      </c>
      <c r="E281" s="523">
        <v>12</v>
      </c>
      <c r="F281" s="527">
        <v>0</v>
      </c>
      <c r="G281" s="544">
        <v>1</v>
      </c>
      <c r="H281" s="524">
        <v>1</v>
      </c>
      <c r="I281" s="524">
        <v>1</v>
      </c>
      <c r="J281" s="524">
        <v>1</v>
      </c>
      <c r="K281" s="523">
        <v>3</v>
      </c>
      <c r="L281" s="530" t="s">
        <v>396</v>
      </c>
    </row>
    <row r="282" spans="1:12" ht="20.100000000000001" customHeight="1">
      <c r="A282" s="522">
        <v>15</v>
      </c>
      <c r="B282" s="523" t="s">
        <v>392</v>
      </c>
      <c r="C282" s="530">
        <v>1</v>
      </c>
      <c r="D282" s="523">
        <v>12</v>
      </c>
      <c r="E282" s="523">
        <v>20</v>
      </c>
      <c r="F282" s="527">
        <v>0</v>
      </c>
      <c r="G282" s="544">
        <v>1</v>
      </c>
      <c r="H282" s="524">
        <v>1</v>
      </c>
      <c r="I282" s="524">
        <v>1</v>
      </c>
      <c r="J282" s="524">
        <v>1</v>
      </c>
      <c r="K282" s="523">
        <v>3</v>
      </c>
      <c r="L282" s="530" t="s">
        <v>396</v>
      </c>
    </row>
    <row r="283" spans="1:12" ht="20.100000000000001" customHeight="1">
      <c r="A283" s="522">
        <v>15</v>
      </c>
      <c r="B283" s="523" t="s">
        <v>392</v>
      </c>
      <c r="C283" s="530">
        <v>1</v>
      </c>
      <c r="D283" s="523">
        <v>4</v>
      </c>
      <c r="E283" s="523">
        <v>20</v>
      </c>
      <c r="F283" s="527">
        <v>0</v>
      </c>
      <c r="G283" s="544">
        <v>1</v>
      </c>
      <c r="H283" s="524">
        <v>1</v>
      </c>
      <c r="I283" s="524">
        <v>1</v>
      </c>
      <c r="J283" s="524">
        <v>1</v>
      </c>
      <c r="K283" s="523">
        <v>3</v>
      </c>
      <c r="L283" s="530" t="s">
        <v>396</v>
      </c>
    </row>
    <row r="284" spans="1:12" ht="20.100000000000001" customHeight="1">
      <c r="A284" s="522">
        <v>15</v>
      </c>
      <c r="B284" s="523" t="s">
        <v>392</v>
      </c>
      <c r="C284" s="530">
        <v>1</v>
      </c>
      <c r="D284" s="523">
        <v>4</v>
      </c>
      <c r="E284" s="523">
        <v>20</v>
      </c>
      <c r="F284" s="527">
        <v>0</v>
      </c>
      <c r="G284" s="544">
        <v>1</v>
      </c>
      <c r="H284" s="524">
        <v>1</v>
      </c>
      <c r="I284" s="524">
        <v>1</v>
      </c>
      <c r="J284" s="524">
        <v>1</v>
      </c>
      <c r="K284" s="523">
        <v>3</v>
      </c>
      <c r="L284" s="530" t="s">
        <v>396</v>
      </c>
    </row>
    <row r="285" spans="1:12" ht="20.100000000000001" customHeight="1">
      <c r="A285" s="522">
        <v>15</v>
      </c>
      <c r="B285" s="523" t="s">
        <v>392</v>
      </c>
      <c r="C285" s="530">
        <v>1</v>
      </c>
      <c r="D285" s="523">
        <v>34</v>
      </c>
      <c r="E285" s="523">
        <v>19</v>
      </c>
      <c r="F285" s="527">
        <v>0</v>
      </c>
      <c r="G285" s="544">
        <v>1</v>
      </c>
      <c r="H285" s="524">
        <v>1</v>
      </c>
      <c r="I285" s="524">
        <v>1</v>
      </c>
      <c r="J285" s="524">
        <v>1</v>
      </c>
      <c r="K285" s="523">
        <v>3</v>
      </c>
      <c r="L285" s="530" t="s">
        <v>396</v>
      </c>
    </row>
    <row r="286" spans="1:12" ht="20.100000000000001" customHeight="1">
      <c r="A286" s="522">
        <v>15</v>
      </c>
      <c r="B286" s="523" t="s">
        <v>392</v>
      </c>
      <c r="C286" s="530">
        <v>1</v>
      </c>
      <c r="D286" s="523">
        <v>4</v>
      </c>
      <c r="E286" s="523">
        <v>18</v>
      </c>
      <c r="F286" s="527">
        <v>0</v>
      </c>
      <c r="G286" s="544">
        <v>1</v>
      </c>
      <c r="H286" s="524">
        <v>1</v>
      </c>
      <c r="I286" s="524">
        <v>1</v>
      </c>
      <c r="J286" s="524">
        <v>1</v>
      </c>
      <c r="K286" s="523">
        <v>3</v>
      </c>
      <c r="L286" s="530" t="s">
        <v>396</v>
      </c>
    </row>
    <row r="287" spans="1:12" ht="20.100000000000001" customHeight="1">
      <c r="A287" s="522">
        <v>15</v>
      </c>
      <c r="B287" s="523" t="s">
        <v>392</v>
      </c>
      <c r="C287" s="530">
        <v>1</v>
      </c>
      <c r="D287" s="523">
        <v>4</v>
      </c>
      <c r="E287" s="523">
        <v>18</v>
      </c>
      <c r="F287" s="527">
        <v>0</v>
      </c>
      <c r="G287" s="544">
        <v>1</v>
      </c>
      <c r="H287" s="524">
        <v>1</v>
      </c>
      <c r="I287" s="524">
        <v>1</v>
      </c>
      <c r="J287" s="524">
        <v>1</v>
      </c>
      <c r="K287" s="523">
        <v>3</v>
      </c>
      <c r="L287" s="530" t="s">
        <v>396</v>
      </c>
    </row>
    <row r="288" spans="1:12" ht="20.100000000000001" customHeight="1">
      <c r="A288" s="522">
        <v>15</v>
      </c>
      <c r="B288" s="523" t="s">
        <v>392</v>
      </c>
      <c r="C288" s="530">
        <v>1</v>
      </c>
      <c r="D288" s="523">
        <v>27</v>
      </c>
      <c r="E288" s="523">
        <v>20</v>
      </c>
      <c r="F288" s="527">
        <v>0</v>
      </c>
      <c r="G288" s="544">
        <v>1</v>
      </c>
      <c r="H288" s="524">
        <v>1</v>
      </c>
      <c r="I288" s="524">
        <v>1</v>
      </c>
      <c r="J288" s="524">
        <v>1</v>
      </c>
      <c r="K288" s="523">
        <v>3</v>
      </c>
      <c r="L288" s="530" t="s">
        <v>396</v>
      </c>
    </row>
    <row r="289" spans="1:12" ht="20.100000000000001" customHeight="1">
      <c r="A289" s="522">
        <v>15</v>
      </c>
      <c r="B289" s="523" t="s">
        <v>392</v>
      </c>
      <c r="C289" s="530">
        <v>1</v>
      </c>
      <c r="D289" s="523">
        <v>6</v>
      </c>
      <c r="E289" s="523">
        <v>15</v>
      </c>
      <c r="F289" s="527">
        <v>0</v>
      </c>
      <c r="G289" s="544">
        <v>1</v>
      </c>
      <c r="H289" s="524">
        <v>1</v>
      </c>
      <c r="I289" s="524">
        <v>1</v>
      </c>
      <c r="J289" s="524">
        <v>1</v>
      </c>
      <c r="K289" s="523">
        <v>3</v>
      </c>
      <c r="L289" s="530" t="s">
        <v>396</v>
      </c>
    </row>
    <row r="290" spans="1:12" ht="20.100000000000001" customHeight="1">
      <c r="A290" s="522" t="s">
        <v>387</v>
      </c>
      <c r="B290" s="523" t="s">
        <v>387</v>
      </c>
      <c r="C290" s="530" t="s">
        <v>387</v>
      </c>
      <c r="D290" s="523" t="s">
        <v>387</v>
      </c>
      <c r="E290" s="523" t="s">
        <v>387</v>
      </c>
      <c r="F290" s="527" t="s">
        <v>387</v>
      </c>
      <c r="G290" s="544" t="s">
        <v>387</v>
      </c>
      <c r="H290" s="524" t="s">
        <v>387</v>
      </c>
      <c r="I290" s="524" t="s">
        <v>387</v>
      </c>
      <c r="J290" s="524" t="s">
        <v>387</v>
      </c>
      <c r="K290" s="523" t="s">
        <v>387</v>
      </c>
      <c r="L290" s="530" t="s">
        <v>387</v>
      </c>
    </row>
    <row r="291" spans="1:12" ht="20.100000000000001" customHeight="1">
      <c r="A291" s="522">
        <v>16</v>
      </c>
      <c r="B291" s="523" t="s">
        <v>393</v>
      </c>
      <c r="C291" s="530">
        <v>1</v>
      </c>
      <c r="D291" s="523">
        <v>0</v>
      </c>
      <c r="E291" s="523">
        <v>12</v>
      </c>
      <c r="F291" s="527">
        <v>0</v>
      </c>
      <c r="G291" s="544">
        <v>1</v>
      </c>
      <c r="H291" s="524">
        <v>1</v>
      </c>
      <c r="I291" s="524">
        <v>1</v>
      </c>
      <c r="J291" s="524">
        <v>1</v>
      </c>
      <c r="K291" s="523">
        <v>3</v>
      </c>
      <c r="L291" s="530" t="s">
        <v>353</v>
      </c>
    </row>
    <row r="292" spans="1:12" ht="20.100000000000001" customHeight="1">
      <c r="A292" s="522">
        <v>16</v>
      </c>
      <c r="B292" s="523" t="s">
        <v>393</v>
      </c>
      <c r="C292" s="530">
        <v>1</v>
      </c>
      <c r="D292" s="523">
        <v>15</v>
      </c>
      <c r="E292" s="523">
        <v>22</v>
      </c>
      <c r="F292" s="527">
        <v>0</v>
      </c>
      <c r="G292" s="544">
        <v>1</v>
      </c>
      <c r="H292" s="524">
        <v>1</v>
      </c>
      <c r="I292" s="524">
        <v>1</v>
      </c>
      <c r="J292" s="524">
        <v>1</v>
      </c>
      <c r="K292" s="523">
        <v>3</v>
      </c>
      <c r="L292" s="530" t="s">
        <v>353</v>
      </c>
    </row>
    <row r="293" spans="1:12" ht="20.100000000000001" customHeight="1">
      <c r="A293" s="522">
        <v>16</v>
      </c>
      <c r="B293" s="523" t="s">
        <v>393</v>
      </c>
      <c r="C293" s="530">
        <v>1</v>
      </c>
      <c r="D293" s="523">
        <v>4</v>
      </c>
      <c r="E293" s="523">
        <v>22</v>
      </c>
      <c r="F293" s="527">
        <v>0</v>
      </c>
      <c r="G293" s="544">
        <v>1</v>
      </c>
      <c r="H293" s="524">
        <v>1</v>
      </c>
      <c r="I293" s="524">
        <v>1</v>
      </c>
      <c r="J293" s="524">
        <v>1</v>
      </c>
      <c r="K293" s="523">
        <v>3</v>
      </c>
      <c r="L293" s="530" t="s">
        <v>353</v>
      </c>
    </row>
    <row r="294" spans="1:12" ht="20.100000000000001" customHeight="1">
      <c r="A294" s="522">
        <v>16</v>
      </c>
      <c r="B294" s="523" t="s">
        <v>393</v>
      </c>
      <c r="C294" s="530">
        <v>1</v>
      </c>
      <c r="D294" s="523">
        <v>4</v>
      </c>
      <c r="E294" s="523">
        <v>22</v>
      </c>
      <c r="F294" s="527">
        <v>0</v>
      </c>
      <c r="G294" s="544">
        <v>1</v>
      </c>
      <c r="H294" s="524">
        <v>1</v>
      </c>
      <c r="I294" s="524">
        <v>1</v>
      </c>
      <c r="J294" s="524">
        <v>1</v>
      </c>
      <c r="K294" s="523">
        <v>3</v>
      </c>
      <c r="L294" s="530" t="s">
        <v>353</v>
      </c>
    </row>
    <row r="295" spans="1:12" ht="20.100000000000001" customHeight="1">
      <c r="A295" s="522">
        <v>16</v>
      </c>
      <c r="B295" s="523" t="s">
        <v>393</v>
      </c>
      <c r="C295" s="530">
        <v>1</v>
      </c>
      <c r="D295" s="523">
        <v>29</v>
      </c>
      <c r="E295" s="523">
        <v>22</v>
      </c>
      <c r="F295" s="527">
        <v>0</v>
      </c>
      <c r="G295" s="544">
        <v>1</v>
      </c>
      <c r="H295" s="524">
        <v>1</v>
      </c>
      <c r="I295" s="524">
        <v>1</v>
      </c>
      <c r="J295" s="524">
        <v>1</v>
      </c>
      <c r="K295" s="523">
        <v>3</v>
      </c>
      <c r="L295" s="530" t="s">
        <v>353</v>
      </c>
    </row>
    <row r="296" spans="1:12" ht="20.100000000000001" customHeight="1">
      <c r="A296" s="522">
        <v>16</v>
      </c>
      <c r="B296" s="523" t="s">
        <v>393</v>
      </c>
      <c r="C296" s="530">
        <v>1</v>
      </c>
      <c r="D296" s="523">
        <v>4</v>
      </c>
      <c r="E296" s="523">
        <v>22</v>
      </c>
      <c r="F296" s="527">
        <v>0</v>
      </c>
      <c r="G296" s="544">
        <v>1</v>
      </c>
      <c r="H296" s="524">
        <v>1</v>
      </c>
      <c r="I296" s="524">
        <v>1</v>
      </c>
      <c r="J296" s="524">
        <v>1</v>
      </c>
      <c r="K296" s="523">
        <v>3</v>
      </c>
      <c r="L296" s="530" t="s">
        <v>353</v>
      </c>
    </row>
    <row r="297" spans="1:12" ht="20.100000000000001" customHeight="1">
      <c r="A297" s="522">
        <v>16</v>
      </c>
      <c r="B297" s="523" t="s">
        <v>393</v>
      </c>
      <c r="C297" s="530">
        <v>1</v>
      </c>
      <c r="D297" s="523">
        <v>4</v>
      </c>
      <c r="E297" s="523">
        <v>22</v>
      </c>
      <c r="F297" s="527">
        <v>0</v>
      </c>
      <c r="G297" s="544">
        <v>1</v>
      </c>
      <c r="H297" s="524">
        <v>1</v>
      </c>
      <c r="I297" s="524">
        <v>1</v>
      </c>
      <c r="J297" s="524">
        <v>1</v>
      </c>
      <c r="K297" s="523">
        <v>3</v>
      </c>
      <c r="L297" s="530" t="s">
        <v>353</v>
      </c>
    </row>
    <row r="298" spans="1:12" ht="20.100000000000001" customHeight="1">
      <c r="A298" s="522">
        <v>16</v>
      </c>
      <c r="B298" s="523" t="s">
        <v>393</v>
      </c>
      <c r="C298" s="530">
        <v>1</v>
      </c>
      <c r="D298" s="523">
        <v>15</v>
      </c>
      <c r="E298" s="523">
        <v>16</v>
      </c>
      <c r="F298" s="527">
        <v>0</v>
      </c>
      <c r="G298" s="544">
        <v>1</v>
      </c>
      <c r="H298" s="524">
        <v>1</v>
      </c>
      <c r="I298" s="524">
        <v>1</v>
      </c>
      <c r="J298" s="524">
        <v>1</v>
      </c>
      <c r="K298" s="523">
        <v>3</v>
      </c>
      <c r="L298" s="530" t="s">
        <v>353</v>
      </c>
    </row>
    <row r="299" spans="1:12" ht="20.100000000000001" customHeight="1">
      <c r="A299" s="522" t="s">
        <v>387</v>
      </c>
      <c r="B299" s="523" t="s">
        <v>387</v>
      </c>
      <c r="C299" s="530" t="s">
        <v>387</v>
      </c>
      <c r="D299" s="523" t="s">
        <v>387</v>
      </c>
      <c r="E299" s="523" t="s">
        <v>387</v>
      </c>
      <c r="F299" s="527" t="s">
        <v>387</v>
      </c>
      <c r="G299" s="544" t="s">
        <v>387</v>
      </c>
      <c r="H299" s="524" t="s">
        <v>387</v>
      </c>
      <c r="I299" s="524" t="s">
        <v>387</v>
      </c>
      <c r="J299" s="524" t="s">
        <v>387</v>
      </c>
      <c r="K299" s="523" t="s">
        <v>387</v>
      </c>
      <c r="L299" s="530" t="s">
        <v>387</v>
      </c>
    </row>
    <row r="300" spans="1:12" ht="20.100000000000001" customHeight="1">
      <c r="A300" s="522">
        <v>17</v>
      </c>
      <c r="B300" s="523" t="s">
        <v>394</v>
      </c>
      <c r="C300" s="530">
        <v>1</v>
      </c>
      <c r="D300" s="523">
        <v>0</v>
      </c>
      <c r="E300" s="523">
        <v>13</v>
      </c>
      <c r="F300" s="527">
        <v>0</v>
      </c>
      <c r="G300" s="544">
        <v>1</v>
      </c>
      <c r="H300" s="524">
        <v>1</v>
      </c>
      <c r="I300" s="524">
        <v>1</v>
      </c>
      <c r="J300" s="524">
        <v>1</v>
      </c>
      <c r="K300" s="523">
        <v>3</v>
      </c>
      <c r="L300" s="530" t="s">
        <v>353</v>
      </c>
    </row>
    <row r="301" spans="1:12" ht="20.100000000000001" customHeight="1">
      <c r="A301" s="522">
        <v>17</v>
      </c>
      <c r="B301" s="523" t="s">
        <v>394</v>
      </c>
      <c r="C301" s="530">
        <v>1</v>
      </c>
      <c r="D301" s="523">
        <v>13</v>
      </c>
      <c r="E301" s="523">
        <v>18</v>
      </c>
      <c r="F301" s="527">
        <v>0</v>
      </c>
      <c r="G301" s="544">
        <v>1</v>
      </c>
      <c r="H301" s="524">
        <v>1</v>
      </c>
      <c r="I301" s="524">
        <v>1</v>
      </c>
      <c r="J301" s="524">
        <v>1</v>
      </c>
      <c r="K301" s="523">
        <v>3</v>
      </c>
      <c r="L301" s="530" t="s">
        <v>353</v>
      </c>
    </row>
    <row r="302" spans="1:12" ht="20.100000000000001" customHeight="1">
      <c r="A302" s="522">
        <v>17</v>
      </c>
      <c r="B302" s="523" t="s">
        <v>394</v>
      </c>
      <c r="C302" s="530">
        <v>1</v>
      </c>
      <c r="D302" s="523">
        <v>4</v>
      </c>
      <c r="E302" s="523">
        <v>18</v>
      </c>
      <c r="F302" s="527">
        <v>0</v>
      </c>
      <c r="G302" s="544">
        <v>1</v>
      </c>
      <c r="H302" s="524">
        <v>1</v>
      </c>
      <c r="I302" s="524">
        <v>1</v>
      </c>
      <c r="J302" s="524">
        <v>1</v>
      </c>
      <c r="K302" s="523">
        <v>3</v>
      </c>
      <c r="L302" s="530" t="s">
        <v>353</v>
      </c>
    </row>
    <row r="303" spans="1:12" ht="20.100000000000001" customHeight="1">
      <c r="A303" s="522">
        <v>17</v>
      </c>
      <c r="B303" s="523" t="s">
        <v>394</v>
      </c>
      <c r="C303" s="530">
        <v>1</v>
      </c>
      <c r="D303" s="523">
        <v>4</v>
      </c>
      <c r="E303" s="523">
        <v>18</v>
      </c>
      <c r="F303" s="527">
        <v>0</v>
      </c>
      <c r="G303" s="544">
        <v>1</v>
      </c>
      <c r="H303" s="524">
        <v>1</v>
      </c>
      <c r="I303" s="524">
        <v>1</v>
      </c>
      <c r="J303" s="524">
        <v>1</v>
      </c>
      <c r="K303" s="523">
        <v>3</v>
      </c>
      <c r="L303" s="530" t="s">
        <v>353</v>
      </c>
    </row>
    <row r="304" spans="1:12" ht="20.100000000000001" customHeight="1">
      <c r="A304" s="522">
        <v>17</v>
      </c>
      <c r="B304" s="523" t="s">
        <v>394</v>
      </c>
      <c r="C304" s="530">
        <v>1</v>
      </c>
      <c r="D304" s="523">
        <v>13</v>
      </c>
      <c r="E304" s="523">
        <v>22</v>
      </c>
      <c r="F304" s="527">
        <v>0</v>
      </c>
      <c r="G304" s="544">
        <v>1</v>
      </c>
      <c r="H304" s="524">
        <v>1</v>
      </c>
      <c r="I304" s="524">
        <v>1</v>
      </c>
      <c r="J304" s="524">
        <v>1</v>
      </c>
      <c r="K304" s="523">
        <v>3</v>
      </c>
      <c r="L304" s="530" t="s">
        <v>353</v>
      </c>
    </row>
    <row r="305" spans="1:12" ht="20.100000000000001" customHeight="1">
      <c r="A305" s="522">
        <v>17</v>
      </c>
      <c r="B305" s="523" t="s">
        <v>394</v>
      </c>
      <c r="C305" s="530">
        <v>1</v>
      </c>
      <c r="D305" s="523">
        <v>4</v>
      </c>
      <c r="E305" s="523">
        <v>22</v>
      </c>
      <c r="F305" s="527">
        <v>0</v>
      </c>
      <c r="G305" s="544">
        <v>1</v>
      </c>
      <c r="H305" s="524">
        <v>1</v>
      </c>
      <c r="I305" s="524">
        <v>1</v>
      </c>
      <c r="J305" s="524">
        <v>1</v>
      </c>
      <c r="K305" s="523">
        <v>3</v>
      </c>
      <c r="L305" s="530" t="s">
        <v>353</v>
      </c>
    </row>
    <row r="306" spans="1:12" ht="20.100000000000001" customHeight="1">
      <c r="A306" s="522">
        <v>17</v>
      </c>
      <c r="B306" s="523" t="s">
        <v>394</v>
      </c>
      <c r="C306" s="530">
        <v>1</v>
      </c>
      <c r="D306" s="523">
        <v>36</v>
      </c>
      <c r="E306" s="523">
        <v>22</v>
      </c>
      <c r="F306" s="527">
        <v>0</v>
      </c>
      <c r="G306" s="544">
        <v>1</v>
      </c>
      <c r="H306" s="524">
        <v>1</v>
      </c>
      <c r="I306" s="524">
        <v>1</v>
      </c>
      <c r="J306" s="524">
        <v>1</v>
      </c>
      <c r="K306" s="523">
        <v>3</v>
      </c>
      <c r="L306" s="530" t="s">
        <v>353</v>
      </c>
    </row>
    <row r="307" spans="1:12" ht="20.100000000000001" customHeight="1">
      <c r="A307" s="522">
        <v>17</v>
      </c>
      <c r="B307" s="523" t="s">
        <v>394</v>
      </c>
      <c r="C307" s="530">
        <v>1</v>
      </c>
      <c r="D307" s="523">
        <v>4</v>
      </c>
      <c r="E307" s="523">
        <v>22</v>
      </c>
      <c r="F307" s="527">
        <v>0</v>
      </c>
      <c r="G307" s="544">
        <v>1</v>
      </c>
      <c r="H307" s="524">
        <v>1</v>
      </c>
      <c r="I307" s="524">
        <v>1</v>
      </c>
      <c r="J307" s="524">
        <v>1</v>
      </c>
      <c r="K307" s="523">
        <v>3</v>
      </c>
      <c r="L307" s="530" t="s">
        <v>353</v>
      </c>
    </row>
    <row r="308" spans="1:12" ht="20.100000000000001" customHeight="1">
      <c r="A308" s="522">
        <v>17</v>
      </c>
      <c r="B308" s="523" t="s">
        <v>394</v>
      </c>
      <c r="C308" s="530">
        <v>1</v>
      </c>
      <c r="D308" s="523">
        <v>13</v>
      </c>
      <c r="E308" s="523">
        <v>21</v>
      </c>
      <c r="F308" s="527">
        <v>0</v>
      </c>
      <c r="G308" s="544">
        <v>1</v>
      </c>
      <c r="H308" s="524">
        <v>1</v>
      </c>
      <c r="I308" s="524">
        <v>1</v>
      </c>
      <c r="J308" s="524">
        <v>1</v>
      </c>
      <c r="K308" s="523">
        <v>3</v>
      </c>
      <c r="L308" s="530" t="s">
        <v>353</v>
      </c>
    </row>
    <row r="309" spans="1:12" ht="20.100000000000001" customHeight="1">
      <c r="A309" s="522">
        <v>17</v>
      </c>
      <c r="B309" s="523" t="s">
        <v>394</v>
      </c>
      <c r="C309" s="530">
        <v>1</v>
      </c>
      <c r="D309" s="523">
        <v>4</v>
      </c>
      <c r="E309" s="523">
        <v>21</v>
      </c>
      <c r="F309" s="527">
        <v>0</v>
      </c>
      <c r="G309" s="544">
        <v>1</v>
      </c>
      <c r="H309" s="524">
        <v>1</v>
      </c>
      <c r="I309" s="524">
        <v>1</v>
      </c>
      <c r="J309" s="524">
        <v>1</v>
      </c>
      <c r="K309" s="523">
        <v>3</v>
      </c>
      <c r="L309" s="530" t="s">
        <v>353</v>
      </c>
    </row>
    <row r="310" spans="1:12" ht="20.100000000000001" customHeight="1">
      <c r="A310" s="522" t="s">
        <v>387</v>
      </c>
      <c r="B310" s="523" t="s">
        <v>387</v>
      </c>
      <c r="C310" s="530" t="s">
        <v>387</v>
      </c>
      <c r="D310" s="523" t="s">
        <v>387</v>
      </c>
      <c r="E310" s="523" t="s">
        <v>387</v>
      </c>
      <c r="F310" s="527" t="s">
        <v>387</v>
      </c>
      <c r="G310" s="544" t="s">
        <v>387</v>
      </c>
      <c r="H310" s="524" t="s">
        <v>387</v>
      </c>
      <c r="I310" s="524" t="s">
        <v>387</v>
      </c>
      <c r="J310" s="524" t="s">
        <v>387</v>
      </c>
      <c r="K310" s="523" t="s">
        <v>387</v>
      </c>
      <c r="L310" s="530" t="s">
        <v>387</v>
      </c>
    </row>
    <row r="311" spans="1:12" ht="20.100000000000001" customHeight="1">
      <c r="A311" s="522">
        <v>18</v>
      </c>
      <c r="B311" s="523" t="s">
        <v>359</v>
      </c>
      <c r="C311" s="530">
        <v>1</v>
      </c>
      <c r="D311" s="523">
        <v>0</v>
      </c>
      <c r="E311" s="523">
        <v>11</v>
      </c>
      <c r="F311" s="527">
        <v>0</v>
      </c>
      <c r="G311" s="544">
        <v>1</v>
      </c>
      <c r="H311" s="524">
        <v>1</v>
      </c>
      <c r="I311" s="524">
        <v>1</v>
      </c>
      <c r="J311" s="524">
        <v>1</v>
      </c>
      <c r="K311" s="523">
        <v>4</v>
      </c>
      <c r="L311" s="530" t="s">
        <v>353</v>
      </c>
    </row>
    <row r="312" spans="1:12" ht="20.100000000000001" customHeight="1">
      <c r="A312" s="522">
        <v>18</v>
      </c>
      <c r="B312" s="523" t="s">
        <v>359</v>
      </c>
      <c r="C312" s="530">
        <v>1</v>
      </c>
      <c r="D312" s="523">
        <v>16</v>
      </c>
      <c r="E312" s="523">
        <v>17</v>
      </c>
      <c r="F312" s="527">
        <v>0</v>
      </c>
      <c r="G312" s="544">
        <v>1</v>
      </c>
      <c r="H312" s="524">
        <v>1</v>
      </c>
      <c r="I312" s="524">
        <v>1</v>
      </c>
      <c r="J312" s="524">
        <v>1</v>
      </c>
      <c r="K312" s="523">
        <v>4</v>
      </c>
      <c r="L312" s="530" t="s">
        <v>353</v>
      </c>
    </row>
    <row r="313" spans="1:12" ht="20.100000000000001" customHeight="1">
      <c r="A313" s="522">
        <v>18</v>
      </c>
      <c r="B313" s="523" t="s">
        <v>359</v>
      </c>
      <c r="C313" s="530">
        <v>1</v>
      </c>
      <c r="D313" s="523">
        <v>4</v>
      </c>
      <c r="E313" s="523">
        <v>17</v>
      </c>
      <c r="F313" s="527">
        <v>0</v>
      </c>
      <c r="G313" s="544">
        <v>1</v>
      </c>
      <c r="H313" s="524">
        <v>1</v>
      </c>
      <c r="I313" s="524">
        <v>1</v>
      </c>
      <c r="J313" s="524">
        <v>1</v>
      </c>
      <c r="K313" s="523">
        <v>4</v>
      </c>
      <c r="L313" s="530" t="s">
        <v>353</v>
      </c>
    </row>
    <row r="314" spans="1:12" ht="20.100000000000001" customHeight="1">
      <c r="A314" s="522">
        <v>18</v>
      </c>
      <c r="B314" s="523" t="s">
        <v>359</v>
      </c>
      <c r="C314" s="530">
        <v>1</v>
      </c>
      <c r="D314" s="523">
        <v>25</v>
      </c>
      <c r="E314" s="523">
        <v>17</v>
      </c>
      <c r="F314" s="527">
        <v>0</v>
      </c>
      <c r="G314" s="544">
        <v>1</v>
      </c>
      <c r="H314" s="524">
        <v>1</v>
      </c>
      <c r="I314" s="524">
        <v>1</v>
      </c>
      <c r="J314" s="524">
        <v>1</v>
      </c>
      <c r="K314" s="523">
        <v>4</v>
      </c>
      <c r="L314" s="530" t="s">
        <v>353</v>
      </c>
    </row>
    <row r="315" spans="1:12" ht="20.100000000000001" customHeight="1">
      <c r="A315" s="522">
        <v>18</v>
      </c>
      <c r="B315" s="523" t="s">
        <v>359</v>
      </c>
      <c r="C315" s="530">
        <v>1</v>
      </c>
      <c r="D315" s="523">
        <v>4</v>
      </c>
      <c r="E315" s="523">
        <v>17</v>
      </c>
      <c r="F315" s="527">
        <v>0</v>
      </c>
      <c r="G315" s="544">
        <v>1</v>
      </c>
      <c r="H315" s="524">
        <v>1</v>
      </c>
      <c r="I315" s="524">
        <v>1</v>
      </c>
      <c r="J315" s="524">
        <v>1</v>
      </c>
      <c r="K315" s="523">
        <v>4</v>
      </c>
      <c r="L315" s="530" t="s">
        <v>353</v>
      </c>
    </row>
    <row r="316" spans="1:12" ht="20.100000000000001" customHeight="1">
      <c r="A316" s="522">
        <v>18</v>
      </c>
      <c r="B316" s="523" t="s">
        <v>359</v>
      </c>
      <c r="C316" s="530">
        <v>1</v>
      </c>
      <c r="D316" s="523">
        <v>10</v>
      </c>
      <c r="E316" s="523">
        <v>17</v>
      </c>
      <c r="F316" s="527">
        <v>0</v>
      </c>
      <c r="G316" s="544">
        <v>1</v>
      </c>
      <c r="H316" s="524">
        <v>1</v>
      </c>
      <c r="I316" s="524">
        <v>1</v>
      </c>
      <c r="J316" s="524">
        <v>1</v>
      </c>
      <c r="K316" s="523">
        <v>4</v>
      </c>
      <c r="L316" s="530" t="s">
        <v>353</v>
      </c>
    </row>
    <row r="317" spans="1:12" ht="20.100000000000001" customHeight="1">
      <c r="A317" s="522">
        <v>18</v>
      </c>
      <c r="B317" s="523" t="s">
        <v>359</v>
      </c>
      <c r="C317" s="530">
        <v>1</v>
      </c>
      <c r="D317" s="523">
        <v>4</v>
      </c>
      <c r="E317" s="523">
        <v>17</v>
      </c>
      <c r="F317" s="527">
        <v>0</v>
      </c>
      <c r="G317" s="544">
        <v>1</v>
      </c>
      <c r="H317" s="524">
        <v>1</v>
      </c>
      <c r="I317" s="524">
        <v>1</v>
      </c>
      <c r="J317" s="524">
        <v>1</v>
      </c>
      <c r="K317" s="523">
        <v>4</v>
      </c>
      <c r="L317" s="530" t="s">
        <v>353</v>
      </c>
    </row>
    <row r="318" spans="1:12" ht="20.100000000000001" customHeight="1">
      <c r="A318" s="522">
        <v>18</v>
      </c>
      <c r="B318" s="523" t="s">
        <v>359</v>
      </c>
      <c r="C318" s="530">
        <v>1</v>
      </c>
      <c r="D318" s="523">
        <v>25</v>
      </c>
      <c r="E318" s="523">
        <v>17</v>
      </c>
      <c r="F318" s="527">
        <v>0</v>
      </c>
      <c r="G318" s="544">
        <v>1</v>
      </c>
      <c r="H318" s="524">
        <v>1</v>
      </c>
      <c r="I318" s="524">
        <v>1</v>
      </c>
      <c r="J318" s="524">
        <v>1</v>
      </c>
      <c r="K318" s="523">
        <v>4</v>
      </c>
      <c r="L318" s="530" t="s">
        <v>353</v>
      </c>
    </row>
    <row r="319" spans="1:12" ht="20.100000000000001" customHeight="1">
      <c r="A319" s="522">
        <v>18</v>
      </c>
      <c r="B319" s="523" t="s">
        <v>359</v>
      </c>
      <c r="C319" s="530">
        <v>1</v>
      </c>
      <c r="D319" s="523">
        <v>4</v>
      </c>
      <c r="E319" s="523">
        <v>17</v>
      </c>
      <c r="F319" s="527">
        <v>0</v>
      </c>
      <c r="G319" s="544">
        <v>1</v>
      </c>
      <c r="H319" s="524">
        <v>1</v>
      </c>
      <c r="I319" s="524">
        <v>1</v>
      </c>
      <c r="J319" s="524">
        <v>1</v>
      </c>
      <c r="K319" s="523">
        <v>4</v>
      </c>
      <c r="L319" s="530" t="s">
        <v>353</v>
      </c>
    </row>
    <row r="320" spans="1:12" ht="20.100000000000001" customHeight="1">
      <c r="A320" s="522" t="s">
        <v>387</v>
      </c>
      <c r="B320" s="523" t="s">
        <v>387</v>
      </c>
      <c r="C320" s="530" t="s">
        <v>387</v>
      </c>
      <c r="D320" s="523" t="s">
        <v>387</v>
      </c>
      <c r="E320" s="523" t="s">
        <v>387</v>
      </c>
      <c r="F320" s="527" t="s">
        <v>387</v>
      </c>
      <c r="G320" s="544" t="s">
        <v>387</v>
      </c>
      <c r="H320" s="524" t="s">
        <v>387</v>
      </c>
      <c r="I320" s="524" t="s">
        <v>387</v>
      </c>
      <c r="J320" s="524" t="s">
        <v>387</v>
      </c>
      <c r="K320" s="523" t="s">
        <v>387</v>
      </c>
      <c r="L320" s="530" t="s">
        <v>387</v>
      </c>
    </row>
    <row r="321" spans="1:12" ht="20.100000000000001" customHeight="1">
      <c r="A321" s="522">
        <v>19</v>
      </c>
      <c r="B321" s="523" t="s">
        <v>350</v>
      </c>
      <c r="C321" s="530">
        <v>1</v>
      </c>
      <c r="D321" s="523">
        <v>0</v>
      </c>
      <c r="E321" s="523">
        <v>11</v>
      </c>
      <c r="F321" s="527">
        <v>0</v>
      </c>
      <c r="G321" s="544">
        <v>1</v>
      </c>
      <c r="H321" s="524">
        <v>1</v>
      </c>
      <c r="I321" s="524">
        <v>1</v>
      </c>
      <c r="J321" s="524">
        <v>1</v>
      </c>
      <c r="K321" s="523">
        <v>4</v>
      </c>
      <c r="L321" s="530" t="s">
        <v>353</v>
      </c>
    </row>
    <row r="322" spans="1:12" ht="20.100000000000001" customHeight="1">
      <c r="A322" s="522">
        <v>19</v>
      </c>
      <c r="B322" s="523" t="s">
        <v>350</v>
      </c>
      <c r="C322" s="530">
        <v>1</v>
      </c>
      <c r="D322" s="523">
        <v>16</v>
      </c>
      <c r="E322" s="523">
        <v>12</v>
      </c>
      <c r="F322" s="527">
        <v>0</v>
      </c>
      <c r="G322" s="544">
        <v>1</v>
      </c>
      <c r="H322" s="524">
        <v>1</v>
      </c>
      <c r="I322" s="524">
        <v>1</v>
      </c>
      <c r="J322" s="524">
        <v>1</v>
      </c>
      <c r="K322" s="523">
        <v>4</v>
      </c>
      <c r="L322" s="530" t="s">
        <v>353</v>
      </c>
    </row>
    <row r="323" spans="1:12" ht="20.100000000000001" customHeight="1">
      <c r="A323" s="522">
        <v>19</v>
      </c>
      <c r="B323" s="523" t="s">
        <v>350</v>
      </c>
      <c r="C323" s="530">
        <v>1</v>
      </c>
      <c r="D323" s="523">
        <v>4</v>
      </c>
      <c r="E323" s="523">
        <v>12</v>
      </c>
      <c r="F323" s="527">
        <v>0</v>
      </c>
      <c r="G323" s="544">
        <v>1</v>
      </c>
      <c r="H323" s="524">
        <v>1</v>
      </c>
      <c r="I323" s="524">
        <v>1</v>
      </c>
      <c r="J323" s="524">
        <v>1</v>
      </c>
      <c r="K323" s="523">
        <v>4</v>
      </c>
      <c r="L323" s="530" t="s">
        <v>353</v>
      </c>
    </row>
    <row r="324" spans="1:12" ht="20.100000000000001" customHeight="1">
      <c r="A324" s="522">
        <v>19</v>
      </c>
      <c r="B324" s="523" t="s">
        <v>350</v>
      </c>
      <c r="C324" s="530">
        <v>1</v>
      </c>
      <c r="D324" s="523">
        <v>25</v>
      </c>
      <c r="E324" s="523">
        <v>22</v>
      </c>
      <c r="F324" s="527">
        <v>0</v>
      </c>
      <c r="G324" s="544">
        <v>1</v>
      </c>
      <c r="H324" s="524">
        <v>1</v>
      </c>
      <c r="I324" s="524">
        <v>1</v>
      </c>
      <c r="J324" s="524">
        <v>1</v>
      </c>
      <c r="K324" s="523">
        <v>4</v>
      </c>
      <c r="L324" s="530" t="s">
        <v>353</v>
      </c>
    </row>
    <row r="325" spans="1:12" ht="20.100000000000001" customHeight="1">
      <c r="A325" s="522">
        <v>19</v>
      </c>
      <c r="B325" s="523" t="s">
        <v>350</v>
      </c>
      <c r="C325" s="530">
        <v>1</v>
      </c>
      <c r="D325" s="523">
        <v>4</v>
      </c>
      <c r="E325" s="523">
        <v>22</v>
      </c>
      <c r="F325" s="527">
        <v>0</v>
      </c>
      <c r="G325" s="544">
        <v>1</v>
      </c>
      <c r="H325" s="524">
        <v>1</v>
      </c>
      <c r="I325" s="524">
        <v>1</v>
      </c>
      <c r="J325" s="524">
        <v>1</v>
      </c>
      <c r="K325" s="523">
        <v>4</v>
      </c>
      <c r="L325" s="530" t="s">
        <v>353</v>
      </c>
    </row>
    <row r="326" spans="1:12" ht="20.100000000000001" customHeight="1">
      <c r="A326" s="522">
        <v>19</v>
      </c>
      <c r="B326" s="523" t="s">
        <v>350</v>
      </c>
      <c r="C326" s="530">
        <v>1</v>
      </c>
      <c r="D326" s="523">
        <v>10</v>
      </c>
      <c r="E326" s="523">
        <v>22</v>
      </c>
      <c r="F326" s="527">
        <v>0</v>
      </c>
      <c r="G326" s="544">
        <v>1</v>
      </c>
      <c r="H326" s="524">
        <v>1</v>
      </c>
      <c r="I326" s="524">
        <v>1</v>
      </c>
      <c r="J326" s="524">
        <v>1</v>
      </c>
      <c r="K326" s="523">
        <v>4</v>
      </c>
      <c r="L326" s="530" t="s">
        <v>353</v>
      </c>
    </row>
    <row r="327" spans="1:12" ht="20.100000000000001" customHeight="1">
      <c r="A327" s="522">
        <v>19</v>
      </c>
      <c r="B327" s="523" t="s">
        <v>350</v>
      </c>
      <c r="C327" s="530">
        <v>1</v>
      </c>
      <c r="D327" s="523">
        <v>4</v>
      </c>
      <c r="E327" s="523">
        <v>22</v>
      </c>
      <c r="F327" s="527">
        <v>0</v>
      </c>
      <c r="G327" s="544">
        <v>1</v>
      </c>
      <c r="H327" s="524">
        <v>1</v>
      </c>
      <c r="I327" s="524">
        <v>1</v>
      </c>
      <c r="J327" s="524">
        <v>1</v>
      </c>
      <c r="K327" s="523">
        <v>4</v>
      </c>
      <c r="L327" s="530" t="s">
        <v>353</v>
      </c>
    </row>
    <row r="328" spans="1:12" ht="20.100000000000001" customHeight="1">
      <c r="A328" s="522">
        <v>19</v>
      </c>
      <c r="B328" s="523" t="s">
        <v>350</v>
      </c>
      <c r="C328" s="530">
        <v>1</v>
      </c>
      <c r="D328" s="523">
        <v>25</v>
      </c>
      <c r="E328" s="523">
        <v>12</v>
      </c>
      <c r="F328" s="527">
        <v>0</v>
      </c>
      <c r="G328" s="544">
        <v>1</v>
      </c>
      <c r="H328" s="524">
        <v>1</v>
      </c>
      <c r="I328" s="524">
        <v>1</v>
      </c>
      <c r="J328" s="524">
        <v>1</v>
      </c>
      <c r="K328" s="523">
        <v>4</v>
      </c>
      <c r="L328" s="530" t="s">
        <v>353</v>
      </c>
    </row>
    <row r="329" spans="1:12" ht="20.100000000000001" customHeight="1">
      <c r="A329" s="522">
        <v>19</v>
      </c>
      <c r="B329" s="523" t="s">
        <v>350</v>
      </c>
      <c r="C329" s="530">
        <v>1</v>
      </c>
      <c r="D329" s="523">
        <v>4</v>
      </c>
      <c r="E329" s="523">
        <v>12</v>
      </c>
      <c r="F329" s="527">
        <v>0</v>
      </c>
      <c r="G329" s="544">
        <v>1</v>
      </c>
      <c r="H329" s="524">
        <v>1</v>
      </c>
      <c r="I329" s="524">
        <v>1</v>
      </c>
      <c r="J329" s="524">
        <v>1</v>
      </c>
      <c r="K329" s="523">
        <v>4</v>
      </c>
      <c r="L329" s="530" t="s">
        <v>353</v>
      </c>
    </row>
    <row r="330" spans="1:12" ht="20.100000000000001" customHeight="1">
      <c r="A330" s="522" t="s">
        <v>387</v>
      </c>
      <c r="B330" s="523" t="s">
        <v>387</v>
      </c>
      <c r="C330" s="530" t="s">
        <v>387</v>
      </c>
      <c r="D330" s="523" t="s">
        <v>387</v>
      </c>
      <c r="E330" s="523" t="s">
        <v>387</v>
      </c>
      <c r="F330" s="527" t="s">
        <v>387</v>
      </c>
      <c r="G330" s="544" t="s">
        <v>387</v>
      </c>
      <c r="H330" s="524" t="s">
        <v>387</v>
      </c>
      <c r="I330" s="524" t="s">
        <v>387</v>
      </c>
      <c r="J330" s="524" t="s">
        <v>387</v>
      </c>
      <c r="K330" s="523" t="s">
        <v>387</v>
      </c>
      <c r="L330" s="530" t="s">
        <v>387</v>
      </c>
    </row>
    <row r="331" spans="1:12" ht="20.100000000000001" customHeight="1">
      <c r="A331" s="522">
        <v>20</v>
      </c>
      <c r="B331" s="523" t="s">
        <v>351</v>
      </c>
      <c r="C331" s="530">
        <v>1</v>
      </c>
      <c r="D331" s="523">
        <v>0</v>
      </c>
      <c r="E331" s="523">
        <v>6</v>
      </c>
      <c r="F331" s="527">
        <v>0</v>
      </c>
      <c r="G331" s="544">
        <v>1</v>
      </c>
      <c r="H331" s="524">
        <v>1</v>
      </c>
      <c r="I331" s="524">
        <v>1</v>
      </c>
      <c r="J331" s="524">
        <v>1</v>
      </c>
      <c r="K331" s="523">
        <v>4</v>
      </c>
      <c r="L331" s="530" t="s">
        <v>353</v>
      </c>
    </row>
    <row r="332" spans="1:12" ht="20.100000000000001" customHeight="1">
      <c r="A332" s="522">
        <v>20</v>
      </c>
      <c r="B332" s="523" t="s">
        <v>351</v>
      </c>
      <c r="C332" s="530">
        <v>1</v>
      </c>
      <c r="D332" s="523">
        <v>22</v>
      </c>
      <c r="E332" s="523">
        <v>13.2</v>
      </c>
      <c r="F332" s="527">
        <v>0</v>
      </c>
      <c r="G332" s="544">
        <v>1</v>
      </c>
      <c r="H332" s="524">
        <v>1</v>
      </c>
      <c r="I332" s="524">
        <v>1</v>
      </c>
      <c r="J332" s="524">
        <v>1</v>
      </c>
      <c r="K332" s="523">
        <v>4</v>
      </c>
      <c r="L332" s="530" t="s">
        <v>353</v>
      </c>
    </row>
    <row r="333" spans="1:12" ht="20.100000000000001" customHeight="1">
      <c r="A333" s="522">
        <v>20</v>
      </c>
      <c r="B333" s="523" t="s">
        <v>351</v>
      </c>
      <c r="C333" s="530">
        <v>1</v>
      </c>
      <c r="D333" s="523">
        <v>4.5</v>
      </c>
      <c r="E333" s="523">
        <v>13.2</v>
      </c>
      <c r="F333" s="527">
        <v>0</v>
      </c>
      <c r="G333" s="544">
        <v>1</v>
      </c>
      <c r="H333" s="524">
        <v>1</v>
      </c>
      <c r="I333" s="524">
        <v>1</v>
      </c>
      <c r="J333" s="524">
        <v>1</v>
      </c>
      <c r="K333" s="523">
        <v>4</v>
      </c>
      <c r="L333" s="530" t="s">
        <v>353</v>
      </c>
    </row>
    <row r="334" spans="1:12" ht="20.100000000000001" customHeight="1">
      <c r="A334" s="522">
        <v>20</v>
      </c>
      <c r="B334" s="523" t="s">
        <v>351</v>
      </c>
      <c r="C334" s="530">
        <v>1</v>
      </c>
      <c r="D334" s="523">
        <v>4.5</v>
      </c>
      <c r="E334" s="523">
        <v>13.2</v>
      </c>
      <c r="F334" s="527">
        <v>0</v>
      </c>
      <c r="G334" s="544">
        <v>1</v>
      </c>
      <c r="H334" s="524">
        <v>1</v>
      </c>
      <c r="I334" s="524">
        <v>1</v>
      </c>
      <c r="J334" s="524">
        <v>1</v>
      </c>
      <c r="K334" s="523">
        <v>4</v>
      </c>
      <c r="L334" s="530" t="s">
        <v>353</v>
      </c>
    </row>
    <row r="335" spans="1:12" ht="20.100000000000001" customHeight="1">
      <c r="A335" s="522">
        <v>20</v>
      </c>
      <c r="B335" s="523" t="s">
        <v>351</v>
      </c>
      <c r="C335" s="530">
        <v>1</v>
      </c>
      <c r="D335" s="523">
        <v>25</v>
      </c>
      <c r="E335" s="523">
        <v>13.2</v>
      </c>
      <c r="F335" s="527">
        <v>0</v>
      </c>
      <c r="G335" s="544">
        <v>1</v>
      </c>
      <c r="H335" s="524">
        <v>1</v>
      </c>
      <c r="I335" s="524">
        <v>1</v>
      </c>
      <c r="J335" s="524">
        <v>1</v>
      </c>
      <c r="K335" s="523">
        <v>4</v>
      </c>
      <c r="L335" s="530" t="s">
        <v>353</v>
      </c>
    </row>
    <row r="336" spans="1:12" ht="20.100000000000001" customHeight="1">
      <c r="A336" s="522">
        <v>20</v>
      </c>
      <c r="B336" s="523" t="s">
        <v>351</v>
      </c>
      <c r="C336" s="530">
        <v>1</v>
      </c>
      <c r="D336" s="523">
        <v>4.5</v>
      </c>
      <c r="E336" s="523">
        <v>12.6</v>
      </c>
      <c r="F336" s="527">
        <v>0</v>
      </c>
      <c r="G336" s="544">
        <v>1</v>
      </c>
      <c r="H336" s="524">
        <v>1</v>
      </c>
      <c r="I336" s="524">
        <v>1</v>
      </c>
      <c r="J336" s="524">
        <v>1</v>
      </c>
      <c r="K336" s="523">
        <v>4</v>
      </c>
      <c r="L336" s="530" t="s">
        <v>353</v>
      </c>
    </row>
    <row r="337" spans="1:12" ht="20.100000000000001" customHeight="1">
      <c r="A337" s="522">
        <v>20</v>
      </c>
      <c r="B337" s="523" t="s">
        <v>351</v>
      </c>
      <c r="C337" s="530">
        <v>1</v>
      </c>
      <c r="D337" s="523">
        <v>4.5</v>
      </c>
      <c r="E337" s="523">
        <v>12.6</v>
      </c>
      <c r="F337" s="527">
        <v>0</v>
      </c>
      <c r="G337" s="544">
        <v>1</v>
      </c>
      <c r="H337" s="524">
        <v>1</v>
      </c>
      <c r="I337" s="524">
        <v>1</v>
      </c>
      <c r="J337" s="524">
        <v>1</v>
      </c>
      <c r="K337" s="523">
        <v>4</v>
      </c>
      <c r="L337" s="530" t="s">
        <v>353</v>
      </c>
    </row>
    <row r="338" spans="1:12" ht="20.100000000000001" customHeight="1">
      <c r="A338" s="522" t="s">
        <v>387</v>
      </c>
      <c r="B338" s="523" t="s">
        <v>387</v>
      </c>
      <c r="C338" s="530" t="s">
        <v>387</v>
      </c>
      <c r="D338" s="523" t="s">
        <v>387</v>
      </c>
      <c r="E338" s="523" t="s">
        <v>387</v>
      </c>
      <c r="F338" s="527" t="s">
        <v>387</v>
      </c>
      <c r="G338" s="544" t="s">
        <v>387</v>
      </c>
      <c r="H338" s="524" t="s">
        <v>387</v>
      </c>
      <c r="I338" s="524" t="s">
        <v>387</v>
      </c>
      <c r="J338" s="524" t="s">
        <v>387</v>
      </c>
      <c r="K338" s="523" t="s">
        <v>387</v>
      </c>
      <c r="L338" s="530" t="s">
        <v>387</v>
      </c>
    </row>
    <row r="339" spans="1:12" ht="20.100000000000001" customHeight="1">
      <c r="A339" s="522">
        <v>21</v>
      </c>
      <c r="B339" s="523" t="s">
        <v>352</v>
      </c>
      <c r="C339" s="530">
        <v>1</v>
      </c>
      <c r="D339" s="523">
        <v>0</v>
      </c>
      <c r="E339" s="523">
        <v>6.9</v>
      </c>
      <c r="F339" s="527">
        <v>0</v>
      </c>
      <c r="G339" s="544">
        <v>1</v>
      </c>
      <c r="H339" s="524">
        <v>1</v>
      </c>
      <c r="I339" s="524">
        <v>1</v>
      </c>
      <c r="J339" s="524">
        <v>1</v>
      </c>
      <c r="K339" s="523">
        <v>4</v>
      </c>
      <c r="L339" s="530" t="s">
        <v>353</v>
      </c>
    </row>
    <row r="340" spans="1:12" ht="20.100000000000001" customHeight="1">
      <c r="A340" s="522">
        <v>21</v>
      </c>
      <c r="B340" s="523" t="s">
        <v>352</v>
      </c>
      <c r="C340" s="530">
        <v>1</v>
      </c>
      <c r="D340" s="523">
        <v>22</v>
      </c>
      <c r="E340" s="523">
        <v>27.24</v>
      </c>
      <c r="F340" s="527">
        <v>0</v>
      </c>
      <c r="G340" s="544">
        <v>1</v>
      </c>
      <c r="H340" s="524">
        <v>1</v>
      </c>
      <c r="I340" s="524">
        <v>1</v>
      </c>
      <c r="J340" s="524">
        <v>1</v>
      </c>
      <c r="K340" s="523">
        <v>4</v>
      </c>
      <c r="L340" s="530" t="s">
        <v>353</v>
      </c>
    </row>
    <row r="341" spans="1:12" ht="20.100000000000001" customHeight="1">
      <c r="A341" s="522">
        <v>21</v>
      </c>
      <c r="B341" s="523" t="s">
        <v>352</v>
      </c>
      <c r="C341" s="530">
        <v>1</v>
      </c>
      <c r="D341" s="523">
        <v>4.5</v>
      </c>
      <c r="E341" s="523">
        <v>27.24</v>
      </c>
      <c r="F341" s="527">
        <v>0</v>
      </c>
      <c r="G341" s="544">
        <v>1</v>
      </c>
      <c r="H341" s="524">
        <v>1</v>
      </c>
      <c r="I341" s="524">
        <v>1</v>
      </c>
      <c r="J341" s="524">
        <v>1</v>
      </c>
      <c r="K341" s="523">
        <v>4</v>
      </c>
      <c r="L341" s="530" t="s">
        <v>353</v>
      </c>
    </row>
    <row r="342" spans="1:12" ht="20.100000000000001" customHeight="1">
      <c r="A342" s="522">
        <v>21</v>
      </c>
      <c r="B342" s="523" t="s">
        <v>352</v>
      </c>
      <c r="C342" s="530">
        <v>1</v>
      </c>
      <c r="D342" s="523">
        <v>30.33</v>
      </c>
      <c r="E342" s="523">
        <v>16.68</v>
      </c>
      <c r="F342" s="527">
        <v>0</v>
      </c>
      <c r="G342" s="544">
        <v>1</v>
      </c>
      <c r="H342" s="524">
        <v>1</v>
      </c>
      <c r="I342" s="524">
        <v>1</v>
      </c>
      <c r="J342" s="524">
        <v>1</v>
      </c>
      <c r="K342" s="523">
        <v>4</v>
      </c>
      <c r="L342" s="530" t="s">
        <v>353</v>
      </c>
    </row>
    <row r="343" spans="1:12" ht="20.100000000000001" customHeight="1">
      <c r="A343" s="522" t="s">
        <v>387</v>
      </c>
      <c r="B343" s="523" t="s">
        <v>387</v>
      </c>
      <c r="C343" s="530" t="s">
        <v>387</v>
      </c>
      <c r="D343" s="523" t="s">
        <v>387</v>
      </c>
      <c r="E343" s="523" t="s">
        <v>387</v>
      </c>
      <c r="F343" s="527" t="s">
        <v>387</v>
      </c>
      <c r="G343" s="544" t="s">
        <v>387</v>
      </c>
      <c r="H343" s="524" t="s">
        <v>387</v>
      </c>
      <c r="I343" s="524" t="s">
        <v>387</v>
      </c>
      <c r="J343" s="524" t="s">
        <v>387</v>
      </c>
      <c r="K343" s="523" t="s">
        <v>387</v>
      </c>
      <c r="L343" s="530" t="s">
        <v>387</v>
      </c>
    </row>
  </sheetData>
  <autoFilter ref="A3:L343"/>
  <mergeCells count="1">
    <mergeCell ref="A1:L1"/>
  </mergeCells>
  <conditionalFormatting sqref="G2:J343">
    <cfRule type="cellIs" dxfId="1" priority="2" operator="equal">
      <formula>0</formula>
    </cfRule>
  </conditionalFormatting>
  <conditionalFormatting sqref="F2:F343">
    <cfRule type="cellIs" dxfId="0" priority="1"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A8512-0C20-49F9-BF4E-9C22A02D825A}">
  <ds:schemaRefs>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A562117-C925-415D-AE30-55E63861CED7}">
  <ds:schemaRefs>
    <ds:schemaRef ds:uri="http://schemas.microsoft.com/sharepoint/v3/contenttype/forms"/>
  </ds:schemaRefs>
</ds:datastoreItem>
</file>

<file path=customXml/itemProps3.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MANUAL</vt:lpstr>
      <vt:lpstr>LL</vt:lpstr>
      <vt:lpstr>VEH_1SPAN</vt:lpstr>
      <vt:lpstr>VEH_2SPAN</vt:lpstr>
    </vt:vector>
  </TitlesOfParts>
  <Company>FDOT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2015-04-16T09:24:30Z</cp:lastPrinted>
  <dcterms:created xsi:type="dcterms:W3CDTF">2011-12-28T12:55:59Z</dcterms:created>
  <dcterms:modified xsi:type="dcterms:W3CDTF">2015-07-13T16:55:12Z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